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N:\EnvrSRV\Plan Review\Forms\Templates\"/>
    </mc:Choice>
  </mc:AlternateContent>
  <xr:revisionPtr revIDLastSave="0" documentId="13_ncr:1_{2A4364F0-86D3-4592-997A-C9A952E3D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-blank" sheetId="5" r:id="rId1"/>
    <sheet name="Form-formulas" sheetId="7" r:id="rId2"/>
    <sheet name="Example" sheetId="6" r:id="rId3"/>
    <sheet name="Example-Detailed" sheetId="4" r:id="rId4"/>
  </sheets>
  <definedNames>
    <definedName name="_xlnm.Print_Area" localSheetId="1">'Form-formulas'!$A$1:$M$386</definedName>
    <definedName name="_xlnm.Print_Titles" localSheetId="1">'Form-formulas'!$5:$13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7" l="1"/>
  <c r="M14" i="7"/>
  <c r="O15" i="7"/>
  <c r="I16" i="7"/>
  <c r="J16" i="7" s="1"/>
  <c r="O17" i="7"/>
  <c r="I18" i="7"/>
  <c r="J18" i="7" s="1"/>
  <c r="O19" i="7"/>
  <c r="O21" i="7"/>
  <c r="O23" i="7"/>
  <c r="O25" i="7"/>
  <c r="O27" i="7"/>
  <c r="O29" i="7"/>
  <c r="O31" i="7"/>
  <c r="O33" i="7"/>
  <c r="O35" i="7"/>
  <c r="O37" i="7"/>
  <c r="O39" i="7"/>
  <c r="O41" i="7"/>
  <c r="O43" i="7"/>
  <c r="O45" i="7"/>
  <c r="O47" i="7"/>
  <c r="O49" i="7"/>
  <c r="O51" i="7"/>
  <c r="O53" i="7"/>
  <c r="O55" i="7"/>
  <c r="O57" i="7"/>
  <c r="O59" i="7"/>
  <c r="O61" i="7"/>
  <c r="O63" i="7"/>
  <c r="O65" i="7"/>
  <c r="O67" i="7"/>
  <c r="O69" i="7"/>
  <c r="O71" i="7"/>
  <c r="O73" i="7"/>
  <c r="O75" i="7"/>
  <c r="O77" i="7"/>
  <c r="O79" i="7"/>
  <c r="O81" i="7"/>
  <c r="O83" i="7"/>
  <c r="O85" i="7"/>
  <c r="O87" i="7"/>
  <c r="O89" i="7"/>
  <c r="O91" i="7"/>
  <c r="O93" i="7"/>
  <c r="O95" i="7"/>
  <c r="O97" i="7"/>
  <c r="O99" i="7"/>
  <c r="O101" i="7"/>
  <c r="O103" i="7"/>
  <c r="O105" i="7"/>
  <c r="O107" i="7"/>
  <c r="O109" i="7"/>
  <c r="O111" i="7"/>
  <c r="O113" i="7"/>
  <c r="O115" i="7"/>
  <c r="O117" i="7"/>
  <c r="O119" i="7"/>
  <c r="O121" i="7"/>
  <c r="O123" i="7"/>
  <c r="O125" i="7"/>
  <c r="O127" i="7"/>
  <c r="O129" i="7"/>
  <c r="O131" i="7"/>
  <c r="O133" i="7"/>
  <c r="O135" i="7"/>
  <c r="O137" i="7"/>
  <c r="O139" i="7"/>
  <c r="O141" i="7"/>
  <c r="O143" i="7"/>
  <c r="O145" i="7"/>
  <c r="O147" i="7"/>
  <c r="O149" i="7"/>
  <c r="O151" i="7"/>
  <c r="O153" i="7"/>
  <c r="O155" i="7"/>
  <c r="O157" i="7"/>
  <c r="O159" i="7"/>
  <c r="O161" i="7"/>
  <c r="O163" i="7"/>
  <c r="O165" i="7"/>
  <c r="O167" i="7"/>
  <c r="O169" i="7"/>
  <c r="O171" i="7"/>
  <c r="O173" i="7"/>
  <c r="O175" i="7"/>
  <c r="O177" i="7"/>
  <c r="O179" i="7"/>
  <c r="O181" i="7"/>
  <c r="O183" i="7"/>
  <c r="O185" i="7"/>
  <c r="O187" i="7"/>
  <c r="O189" i="7"/>
  <c r="O191" i="7"/>
  <c r="O193" i="7"/>
  <c r="O195" i="7"/>
  <c r="O197" i="7"/>
  <c r="O199" i="7"/>
  <c r="O201" i="7"/>
  <c r="O203" i="7"/>
  <c r="O205" i="7"/>
  <c r="O207" i="7"/>
  <c r="O209" i="7"/>
  <c r="O211" i="7"/>
  <c r="O213" i="7"/>
  <c r="O215" i="7"/>
  <c r="O217" i="7"/>
  <c r="O219" i="7"/>
  <c r="O221" i="7"/>
  <c r="O223" i="7"/>
  <c r="O225" i="7"/>
  <c r="O227" i="7"/>
  <c r="O229" i="7"/>
  <c r="O231" i="7"/>
  <c r="O233" i="7"/>
  <c r="O235" i="7"/>
  <c r="O237" i="7"/>
  <c r="O239" i="7"/>
  <c r="O241" i="7"/>
  <c r="O243" i="7"/>
  <c r="O245" i="7"/>
  <c r="O247" i="7"/>
  <c r="O249" i="7"/>
  <c r="O251" i="7"/>
  <c r="O253" i="7"/>
  <c r="O255" i="7"/>
  <c r="O257" i="7"/>
  <c r="O259" i="7"/>
  <c r="O261" i="7"/>
  <c r="O263" i="7"/>
  <c r="O265" i="7"/>
  <c r="O267" i="7"/>
  <c r="O269" i="7"/>
  <c r="O271" i="7"/>
  <c r="O273" i="7"/>
  <c r="O275" i="7"/>
  <c r="O277" i="7"/>
  <c r="O279" i="7"/>
  <c r="O281" i="7"/>
  <c r="O283" i="7"/>
  <c r="O285" i="7"/>
  <c r="O287" i="7"/>
  <c r="O289" i="7"/>
  <c r="O291" i="7"/>
  <c r="O293" i="7"/>
  <c r="O295" i="7"/>
  <c r="O297" i="7"/>
  <c r="O299" i="7"/>
  <c r="O301" i="7"/>
  <c r="O303" i="7"/>
  <c r="O305" i="7"/>
  <c r="O307" i="7"/>
  <c r="O309" i="7"/>
  <c r="O311" i="7"/>
  <c r="O313" i="7"/>
  <c r="O315" i="7"/>
  <c r="O317" i="7"/>
  <c r="O319" i="7"/>
  <c r="O321" i="7"/>
  <c r="O323" i="7"/>
  <c r="O325" i="7"/>
  <c r="O327" i="7"/>
  <c r="O329" i="7"/>
  <c r="O331" i="7"/>
  <c r="O333" i="7"/>
  <c r="O335" i="7"/>
  <c r="O337" i="7"/>
  <c r="O339" i="7"/>
  <c r="O341" i="7"/>
  <c r="O343" i="7"/>
  <c r="O345" i="7"/>
  <c r="O347" i="7"/>
  <c r="O349" i="7"/>
  <c r="O351" i="7"/>
  <c r="O353" i="7"/>
  <c r="O355" i="7"/>
  <c r="O357" i="7"/>
  <c r="O359" i="7"/>
  <c r="O361" i="7"/>
  <c r="O363" i="7"/>
  <c r="O365" i="7"/>
  <c r="O367" i="7"/>
  <c r="O369" i="7"/>
  <c r="O371" i="7"/>
  <c r="O373" i="7"/>
  <c r="O375" i="7"/>
  <c r="O377" i="7"/>
  <c r="O379" i="7"/>
  <c r="O381" i="7"/>
  <c r="O383" i="7"/>
  <c r="O385" i="7"/>
  <c r="O387" i="7"/>
  <c r="O389" i="7"/>
  <c r="O391" i="7"/>
  <c r="O393" i="7"/>
  <c r="O395" i="7"/>
  <c r="O397" i="7"/>
  <c r="O399" i="7"/>
  <c r="O401" i="7"/>
  <c r="O403" i="7"/>
  <c r="O405" i="7"/>
  <c r="O407" i="7"/>
  <c r="O409" i="7"/>
  <c r="O411" i="7"/>
  <c r="O413" i="7"/>
  <c r="O415" i="7"/>
  <c r="O417" i="7"/>
  <c r="O419" i="7"/>
  <c r="O421" i="7"/>
  <c r="O423" i="7"/>
  <c r="O425" i="7"/>
  <c r="O427" i="7"/>
  <c r="O429" i="7"/>
  <c r="O431" i="7"/>
  <c r="O433" i="7"/>
  <c r="O435" i="7"/>
  <c r="O437" i="7"/>
  <c r="O439" i="7"/>
  <c r="O441" i="7"/>
  <c r="O443" i="7"/>
  <c r="O445" i="7"/>
  <c r="O447" i="7"/>
  <c r="O449" i="7"/>
  <c r="O451" i="7"/>
  <c r="O453" i="7"/>
  <c r="O455" i="7"/>
  <c r="O457" i="7"/>
  <c r="O459" i="7"/>
  <c r="O461" i="7"/>
  <c r="O463" i="7"/>
  <c r="O465" i="7"/>
  <c r="O467" i="7"/>
  <c r="O469" i="7"/>
  <c r="O471" i="7"/>
  <c r="O473" i="7"/>
  <c r="O475" i="7"/>
  <c r="O477" i="7"/>
  <c r="O479" i="7"/>
  <c r="O481" i="7"/>
  <c r="O483" i="7"/>
  <c r="O485" i="7"/>
  <c r="O487" i="7"/>
  <c r="O489" i="7"/>
  <c r="O491" i="7"/>
  <c r="O493" i="7"/>
  <c r="O495" i="7"/>
  <c r="O497" i="7"/>
  <c r="O499" i="7"/>
  <c r="O501" i="7"/>
  <c r="O503" i="7"/>
  <c r="O505" i="7"/>
  <c r="O507" i="7"/>
  <c r="O509" i="7"/>
  <c r="O511" i="7"/>
  <c r="O513" i="7"/>
  <c r="O515" i="7"/>
  <c r="O517" i="7"/>
  <c r="O519" i="7"/>
  <c r="O521" i="7"/>
  <c r="O523" i="7"/>
  <c r="O525" i="7"/>
  <c r="O527" i="7"/>
  <c r="O529" i="7"/>
  <c r="O531" i="7"/>
  <c r="O533" i="7"/>
  <c r="O535" i="7"/>
  <c r="O537" i="7"/>
  <c r="O539" i="7"/>
  <c r="O541" i="7"/>
  <c r="O543" i="7"/>
  <c r="O545" i="7"/>
  <c r="O547" i="7"/>
  <c r="O549" i="7"/>
  <c r="O551" i="7"/>
  <c r="O553" i="7"/>
  <c r="O555" i="7"/>
  <c r="O557" i="7"/>
  <c r="O559" i="7"/>
  <c r="O561" i="7"/>
  <c r="O563" i="7"/>
  <c r="O565" i="7"/>
  <c r="O567" i="7"/>
  <c r="O569" i="7"/>
  <c r="O571" i="7"/>
  <c r="O573" i="7"/>
  <c r="O575" i="7"/>
  <c r="O577" i="7"/>
  <c r="O579" i="7"/>
  <c r="O581" i="7"/>
  <c r="M18" i="7" l="1"/>
  <c r="I20" i="7"/>
  <c r="M16" i="7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Q40" i="4"/>
  <c r="S39" i="4"/>
  <c r="Q38" i="4"/>
  <c r="S37" i="4"/>
  <c r="Q36" i="4"/>
  <c r="S35" i="4"/>
  <c r="Q34" i="4"/>
  <c r="S33" i="4"/>
  <c r="Q32" i="4"/>
  <c r="S31" i="4"/>
  <c r="Q30" i="4"/>
  <c r="S29" i="4"/>
  <c r="Q28" i="4"/>
  <c r="S27" i="4"/>
  <c r="Q26" i="4"/>
  <c r="S25" i="4"/>
  <c r="Q24" i="4"/>
  <c r="S23" i="4"/>
  <c r="Q22" i="4"/>
  <c r="S21" i="4"/>
  <c r="Q20" i="4"/>
  <c r="S19" i="4"/>
  <c r="Q18" i="4"/>
  <c r="S17" i="4"/>
  <c r="Q16" i="4"/>
  <c r="S15" i="4"/>
  <c r="Q14" i="4"/>
  <c r="S13" i="4"/>
  <c r="Q12" i="4"/>
  <c r="S11" i="4"/>
  <c r="Q10" i="4"/>
  <c r="M10" i="4"/>
  <c r="O10" i="4" s="1"/>
  <c r="P10" i="4" s="1"/>
  <c r="X10" i="4"/>
  <c r="X9" i="4"/>
  <c r="X8" i="4"/>
  <c r="X7" i="4"/>
  <c r="J20" i="7" l="1"/>
  <c r="M20" i="7"/>
  <c r="I22" i="7"/>
  <c r="U10" i="4"/>
  <c r="U12" i="4"/>
  <c r="M12" i="4" s="1"/>
  <c r="N10" i="4"/>
  <c r="M22" i="7" l="1"/>
  <c r="I24" i="7"/>
  <c r="J22" i="7"/>
  <c r="N12" i="4"/>
  <c r="O12" i="4"/>
  <c r="P12" i="4" s="1"/>
  <c r="U14" i="4"/>
  <c r="J24" i="7" l="1"/>
  <c r="M24" i="7"/>
  <c r="I26" i="7"/>
  <c r="M14" i="4"/>
  <c r="U16" i="4"/>
  <c r="M26" i="7" l="1"/>
  <c r="I28" i="7"/>
  <c r="J26" i="7"/>
  <c r="M16" i="4"/>
  <c r="U18" i="4"/>
  <c r="O14" i="4"/>
  <c r="P14" i="4" s="1"/>
  <c r="N14" i="4"/>
  <c r="J28" i="7" l="1"/>
  <c r="M28" i="7"/>
  <c r="I30" i="7"/>
  <c r="U20" i="4"/>
  <c r="M18" i="4"/>
  <c r="O16" i="4"/>
  <c r="P16" i="4" s="1"/>
  <c r="N16" i="4"/>
  <c r="M30" i="7" l="1"/>
  <c r="I32" i="7"/>
  <c r="J30" i="7"/>
  <c r="N18" i="4"/>
  <c r="O18" i="4"/>
  <c r="P18" i="4" s="1"/>
  <c r="U22" i="4"/>
  <c r="M20" i="4"/>
  <c r="J32" i="7" l="1"/>
  <c r="M32" i="7"/>
  <c r="I34" i="7"/>
  <c r="M22" i="4"/>
  <c r="U24" i="4"/>
  <c r="O20" i="4"/>
  <c r="P20" i="4" s="1"/>
  <c r="N20" i="4"/>
  <c r="M34" i="7" l="1"/>
  <c r="I36" i="7"/>
  <c r="J34" i="7"/>
  <c r="U26" i="4"/>
  <c r="M24" i="4"/>
  <c r="O22" i="4"/>
  <c r="P22" i="4" s="1"/>
  <c r="N22" i="4"/>
  <c r="J36" i="7" l="1"/>
  <c r="M36" i="7"/>
  <c r="I38" i="7"/>
  <c r="O24" i="4"/>
  <c r="P24" i="4" s="1"/>
  <c r="N24" i="4"/>
  <c r="U28" i="4"/>
  <c r="M26" i="4"/>
  <c r="M38" i="7" l="1"/>
  <c r="I40" i="7"/>
  <c r="J38" i="7"/>
  <c r="M28" i="4"/>
  <c r="N28" i="4" s="1"/>
  <c r="U30" i="4"/>
  <c r="O28" i="4"/>
  <c r="P28" i="4" s="1"/>
  <c r="O26" i="4"/>
  <c r="P26" i="4" s="1"/>
  <c r="N26" i="4"/>
  <c r="J40" i="7" l="1"/>
  <c r="M40" i="7"/>
  <c r="I42" i="7"/>
  <c r="U32" i="4"/>
  <c r="M30" i="4"/>
  <c r="M42" i="7" l="1"/>
  <c r="I44" i="7"/>
  <c r="J42" i="7"/>
  <c r="N30" i="4"/>
  <c r="O30" i="4"/>
  <c r="P30" i="4" s="1"/>
  <c r="M32" i="4"/>
  <c r="U34" i="4"/>
  <c r="J44" i="7" l="1"/>
  <c r="M44" i="7"/>
  <c r="I46" i="7"/>
  <c r="U36" i="4"/>
  <c r="M34" i="4"/>
  <c r="N32" i="4"/>
  <c r="O32" i="4"/>
  <c r="P32" i="4" s="1"/>
  <c r="M46" i="7" l="1"/>
  <c r="I48" i="7"/>
  <c r="J46" i="7"/>
  <c r="O34" i="4"/>
  <c r="P34" i="4" s="1"/>
  <c r="N34" i="4"/>
  <c r="M36" i="4"/>
  <c r="U38" i="4"/>
  <c r="J48" i="7" l="1"/>
  <c r="M48" i="7"/>
  <c r="I50" i="7"/>
  <c r="M38" i="4"/>
  <c r="U40" i="4"/>
  <c r="M40" i="4" s="1"/>
  <c r="O36" i="4"/>
  <c r="P36" i="4" s="1"/>
  <c r="N36" i="4"/>
  <c r="M50" i="7" l="1"/>
  <c r="I52" i="7"/>
  <c r="J50" i="7"/>
  <c r="O40" i="4"/>
  <c r="P40" i="4" s="1"/>
  <c r="N40" i="4"/>
  <c r="O38" i="4"/>
  <c r="P38" i="4" s="1"/>
  <c r="N38" i="4"/>
  <c r="J52" i="7" l="1"/>
  <c r="M52" i="7"/>
  <c r="I54" i="7"/>
  <c r="M54" i="7" l="1"/>
  <c r="I56" i="7"/>
  <c r="J54" i="7"/>
  <c r="J56" i="7" l="1"/>
  <c r="M56" i="7"/>
  <c r="I58" i="7"/>
  <c r="M58" i="7" l="1"/>
  <c r="I60" i="7"/>
  <c r="J58" i="7"/>
  <c r="J60" i="7" l="1"/>
  <c r="M60" i="7"/>
  <c r="I62" i="7"/>
  <c r="M62" i="7" l="1"/>
  <c r="I64" i="7"/>
  <c r="J62" i="7"/>
  <c r="J64" i="7" l="1"/>
  <c r="M64" i="7"/>
  <c r="I66" i="7"/>
  <c r="M66" i="7" l="1"/>
  <c r="I68" i="7"/>
  <c r="J66" i="7"/>
  <c r="J68" i="7" l="1"/>
  <c r="M68" i="7"/>
  <c r="I70" i="7"/>
  <c r="M70" i="7" l="1"/>
  <c r="I72" i="7"/>
  <c r="J70" i="7"/>
  <c r="J72" i="7" l="1"/>
  <c r="M72" i="7"/>
  <c r="I74" i="7"/>
  <c r="M74" i="7" l="1"/>
  <c r="I76" i="7"/>
  <c r="J74" i="7"/>
  <c r="J76" i="7" l="1"/>
  <c r="M76" i="7"/>
  <c r="I78" i="7"/>
  <c r="M78" i="7" l="1"/>
  <c r="I80" i="7"/>
  <c r="J78" i="7"/>
  <c r="J80" i="7" l="1"/>
  <c r="M80" i="7"/>
  <c r="I82" i="7"/>
  <c r="M82" i="7" l="1"/>
  <c r="I84" i="7"/>
  <c r="J82" i="7"/>
  <c r="J84" i="7" l="1"/>
  <c r="M84" i="7"/>
  <c r="I86" i="7"/>
  <c r="M86" i="7" l="1"/>
  <c r="I88" i="7"/>
  <c r="J86" i="7"/>
  <c r="J88" i="7" l="1"/>
  <c r="M88" i="7"/>
  <c r="I90" i="7"/>
  <c r="M90" i="7" l="1"/>
  <c r="I92" i="7"/>
  <c r="J90" i="7"/>
  <c r="J92" i="7" l="1"/>
  <c r="M92" i="7"/>
  <c r="I94" i="7"/>
  <c r="M94" i="7" l="1"/>
  <c r="I96" i="7"/>
  <c r="J94" i="7"/>
  <c r="J96" i="7" l="1"/>
  <c r="M96" i="7"/>
  <c r="I98" i="7"/>
  <c r="M98" i="7" l="1"/>
  <c r="I100" i="7"/>
  <c r="J98" i="7"/>
  <c r="J100" i="7" l="1"/>
  <c r="M100" i="7"/>
  <c r="I102" i="7"/>
  <c r="M102" i="7" l="1"/>
  <c r="I104" i="7"/>
  <c r="J102" i="7"/>
  <c r="J104" i="7" l="1"/>
  <c r="M104" i="7"/>
  <c r="I106" i="7"/>
  <c r="M106" i="7" l="1"/>
  <c r="I108" i="7"/>
  <c r="J106" i="7"/>
  <c r="J108" i="7" l="1"/>
  <c r="M108" i="7"/>
  <c r="I110" i="7"/>
  <c r="M110" i="7" l="1"/>
  <c r="I112" i="7"/>
  <c r="J110" i="7"/>
  <c r="J112" i="7" l="1"/>
  <c r="M112" i="7"/>
  <c r="I114" i="7"/>
  <c r="M114" i="7" l="1"/>
  <c r="I116" i="7"/>
  <c r="J114" i="7"/>
  <c r="J116" i="7" l="1"/>
  <c r="M116" i="7"/>
  <c r="I118" i="7"/>
  <c r="M118" i="7" l="1"/>
  <c r="I120" i="7"/>
  <c r="J118" i="7"/>
  <c r="J120" i="7" l="1"/>
  <c r="M120" i="7"/>
  <c r="I122" i="7"/>
  <c r="M122" i="7" l="1"/>
  <c r="I124" i="7"/>
  <c r="J122" i="7"/>
  <c r="J124" i="7" l="1"/>
  <c r="M124" i="7"/>
  <c r="I126" i="7"/>
  <c r="M126" i="7" l="1"/>
  <c r="I128" i="7"/>
  <c r="J126" i="7"/>
  <c r="J128" i="7" l="1"/>
  <c r="M128" i="7"/>
  <c r="I130" i="7"/>
  <c r="M130" i="7" l="1"/>
  <c r="I132" i="7"/>
  <c r="J130" i="7"/>
  <c r="J132" i="7" l="1"/>
  <c r="M132" i="7"/>
  <c r="I134" i="7"/>
  <c r="M134" i="7" l="1"/>
  <c r="I136" i="7"/>
  <c r="J134" i="7"/>
  <c r="J136" i="7" l="1"/>
  <c r="M136" i="7"/>
  <c r="I138" i="7"/>
  <c r="M138" i="7" l="1"/>
  <c r="I140" i="7"/>
  <c r="J138" i="7"/>
  <c r="J140" i="7" l="1"/>
  <c r="M140" i="7"/>
  <c r="I142" i="7"/>
  <c r="M142" i="7" l="1"/>
  <c r="I144" i="7"/>
  <c r="J142" i="7"/>
  <c r="J144" i="7" l="1"/>
  <c r="M144" i="7"/>
  <c r="I146" i="7"/>
  <c r="M146" i="7" l="1"/>
  <c r="I148" i="7"/>
  <c r="J146" i="7"/>
  <c r="J148" i="7" l="1"/>
  <c r="M148" i="7"/>
  <c r="I150" i="7"/>
  <c r="M150" i="7" l="1"/>
  <c r="I152" i="7"/>
  <c r="J150" i="7"/>
  <c r="J152" i="7" l="1"/>
  <c r="M152" i="7"/>
  <c r="I154" i="7"/>
  <c r="M154" i="7" l="1"/>
  <c r="I156" i="7"/>
  <c r="J154" i="7"/>
  <c r="J156" i="7" l="1"/>
  <c r="M156" i="7"/>
  <c r="I158" i="7"/>
  <c r="M158" i="7" l="1"/>
  <c r="I160" i="7"/>
  <c r="J158" i="7"/>
  <c r="J160" i="7" l="1"/>
  <c r="M160" i="7"/>
  <c r="I162" i="7"/>
  <c r="M162" i="7" l="1"/>
  <c r="I164" i="7"/>
  <c r="J162" i="7"/>
  <c r="J164" i="7" l="1"/>
  <c r="M164" i="7"/>
  <c r="I166" i="7"/>
  <c r="M166" i="7" l="1"/>
  <c r="I168" i="7"/>
  <c r="J166" i="7"/>
  <c r="J168" i="7" l="1"/>
  <c r="M168" i="7"/>
  <c r="I170" i="7"/>
  <c r="M170" i="7" l="1"/>
  <c r="I172" i="7"/>
  <c r="J170" i="7"/>
  <c r="J172" i="7" l="1"/>
  <c r="M172" i="7"/>
  <c r="I174" i="7"/>
  <c r="M174" i="7" l="1"/>
  <c r="I176" i="7"/>
  <c r="J174" i="7"/>
  <c r="J176" i="7" l="1"/>
  <c r="M176" i="7"/>
  <c r="I178" i="7"/>
  <c r="M178" i="7" l="1"/>
  <c r="I180" i="7"/>
  <c r="J178" i="7"/>
  <c r="J180" i="7" l="1"/>
  <c r="M180" i="7"/>
  <c r="I182" i="7"/>
  <c r="M182" i="7" l="1"/>
  <c r="I184" i="7"/>
  <c r="J182" i="7"/>
  <c r="J184" i="7" l="1"/>
  <c r="M184" i="7"/>
  <c r="I186" i="7"/>
  <c r="M186" i="7" l="1"/>
  <c r="I188" i="7"/>
  <c r="J186" i="7"/>
  <c r="J188" i="7" l="1"/>
  <c r="M188" i="7"/>
  <c r="I190" i="7"/>
  <c r="M190" i="7" l="1"/>
  <c r="I192" i="7"/>
  <c r="J190" i="7"/>
  <c r="J192" i="7" l="1"/>
  <c r="M192" i="7"/>
  <c r="I194" i="7"/>
  <c r="M194" i="7" l="1"/>
  <c r="I196" i="7"/>
  <c r="J194" i="7"/>
  <c r="J196" i="7" l="1"/>
  <c r="M196" i="7"/>
  <c r="I198" i="7"/>
  <c r="M198" i="7" l="1"/>
  <c r="I200" i="7"/>
  <c r="J198" i="7"/>
  <c r="J200" i="7" l="1"/>
  <c r="M200" i="7"/>
  <c r="I202" i="7"/>
  <c r="M202" i="7" l="1"/>
  <c r="I204" i="7"/>
  <c r="J202" i="7"/>
  <c r="J204" i="7" l="1"/>
  <c r="M204" i="7"/>
  <c r="I206" i="7"/>
  <c r="M206" i="7" l="1"/>
  <c r="I208" i="7"/>
  <c r="J206" i="7"/>
  <c r="J208" i="7" l="1"/>
  <c r="M208" i="7"/>
  <c r="I210" i="7"/>
  <c r="M210" i="7" l="1"/>
  <c r="I212" i="7"/>
  <c r="J210" i="7"/>
  <c r="J212" i="7" l="1"/>
  <c r="M212" i="7"/>
  <c r="I214" i="7"/>
  <c r="M214" i="7" l="1"/>
  <c r="I216" i="7"/>
  <c r="J214" i="7"/>
  <c r="J216" i="7" l="1"/>
  <c r="M216" i="7"/>
  <c r="I218" i="7"/>
  <c r="M218" i="7" l="1"/>
  <c r="I220" i="7"/>
  <c r="J218" i="7"/>
  <c r="J220" i="7" l="1"/>
  <c r="M220" i="7"/>
  <c r="I222" i="7"/>
  <c r="M222" i="7" l="1"/>
  <c r="I224" i="7"/>
  <c r="J222" i="7"/>
  <c r="J224" i="7" l="1"/>
  <c r="M224" i="7"/>
  <c r="I226" i="7"/>
  <c r="M226" i="7" l="1"/>
  <c r="I228" i="7"/>
  <c r="J226" i="7"/>
  <c r="J228" i="7" l="1"/>
  <c r="M228" i="7"/>
  <c r="I230" i="7"/>
  <c r="M230" i="7" l="1"/>
  <c r="I232" i="7"/>
  <c r="J230" i="7"/>
  <c r="J232" i="7" l="1"/>
  <c r="M232" i="7"/>
  <c r="I234" i="7"/>
  <c r="M234" i="7" l="1"/>
  <c r="I236" i="7"/>
  <c r="J234" i="7"/>
  <c r="J236" i="7" l="1"/>
  <c r="M236" i="7"/>
  <c r="I238" i="7"/>
  <c r="M238" i="7" l="1"/>
  <c r="I240" i="7"/>
  <c r="J238" i="7"/>
  <c r="J240" i="7" l="1"/>
  <c r="M240" i="7"/>
  <c r="I242" i="7"/>
  <c r="I244" i="7" l="1"/>
  <c r="J242" i="7"/>
  <c r="M242" i="7"/>
  <c r="J244" i="7" l="1"/>
  <c r="M244" i="7"/>
  <c r="I246" i="7"/>
  <c r="I248" i="7" l="1"/>
  <c r="J246" i="7"/>
  <c r="M246" i="7"/>
  <c r="J248" i="7" l="1"/>
  <c r="M248" i="7"/>
  <c r="I250" i="7"/>
  <c r="I252" i="7" l="1"/>
  <c r="J250" i="7"/>
  <c r="M250" i="7"/>
  <c r="J252" i="7" l="1"/>
  <c r="M252" i="7"/>
  <c r="I254" i="7"/>
  <c r="I256" i="7" l="1"/>
  <c r="J254" i="7"/>
  <c r="M254" i="7"/>
  <c r="J256" i="7" l="1"/>
  <c r="M256" i="7"/>
  <c r="I258" i="7"/>
  <c r="I260" i="7" l="1"/>
  <c r="J258" i="7"/>
  <c r="M258" i="7"/>
  <c r="J260" i="7" l="1"/>
  <c r="M260" i="7"/>
  <c r="I262" i="7"/>
  <c r="I264" i="7" l="1"/>
  <c r="M262" i="7"/>
  <c r="J262" i="7"/>
  <c r="J264" i="7" l="1"/>
  <c r="M264" i="7"/>
  <c r="I266" i="7"/>
  <c r="I268" i="7" l="1"/>
  <c r="J266" i="7"/>
  <c r="M266" i="7"/>
  <c r="J268" i="7" l="1"/>
  <c r="M268" i="7"/>
  <c r="I270" i="7"/>
  <c r="I272" i="7" l="1"/>
  <c r="J270" i="7"/>
  <c r="M270" i="7"/>
  <c r="J272" i="7" l="1"/>
  <c r="M272" i="7"/>
  <c r="I274" i="7"/>
  <c r="I276" i="7" l="1"/>
  <c r="J274" i="7"/>
  <c r="M274" i="7"/>
  <c r="J276" i="7" l="1"/>
  <c r="M276" i="7"/>
  <c r="I278" i="7"/>
  <c r="I280" i="7" l="1"/>
  <c r="J278" i="7"/>
  <c r="M278" i="7"/>
  <c r="J280" i="7" l="1"/>
  <c r="M280" i="7"/>
  <c r="I282" i="7"/>
  <c r="I284" i="7" l="1"/>
  <c r="J282" i="7"/>
  <c r="M282" i="7"/>
  <c r="J284" i="7" l="1"/>
  <c r="M284" i="7"/>
  <c r="I286" i="7"/>
  <c r="I288" i="7" l="1"/>
  <c r="J286" i="7"/>
  <c r="M286" i="7"/>
  <c r="J288" i="7" l="1"/>
  <c r="M288" i="7"/>
  <c r="I290" i="7"/>
  <c r="I292" i="7" l="1"/>
  <c r="J290" i="7"/>
  <c r="M290" i="7"/>
  <c r="J292" i="7" l="1"/>
  <c r="M292" i="7"/>
  <c r="I294" i="7"/>
  <c r="I296" i="7" l="1"/>
  <c r="M294" i="7"/>
  <c r="J294" i="7"/>
  <c r="J296" i="7" l="1"/>
  <c r="M296" i="7"/>
  <c r="I298" i="7"/>
  <c r="I300" i="7" l="1"/>
  <c r="J298" i="7"/>
  <c r="M298" i="7"/>
  <c r="J300" i="7" l="1"/>
  <c r="M300" i="7"/>
  <c r="I302" i="7"/>
  <c r="I304" i="7" l="1"/>
  <c r="J302" i="7"/>
  <c r="M302" i="7"/>
  <c r="J304" i="7" l="1"/>
  <c r="M304" i="7"/>
  <c r="I306" i="7"/>
  <c r="I308" i="7" l="1"/>
  <c r="J306" i="7"/>
  <c r="M306" i="7"/>
  <c r="J308" i="7" l="1"/>
  <c r="M308" i="7"/>
  <c r="I310" i="7"/>
  <c r="I312" i="7" l="1"/>
  <c r="J310" i="7"/>
  <c r="M310" i="7"/>
  <c r="J312" i="7" l="1"/>
  <c r="M312" i="7"/>
  <c r="I314" i="7"/>
  <c r="I316" i="7" l="1"/>
  <c r="J314" i="7"/>
  <c r="M314" i="7"/>
  <c r="J316" i="7" l="1"/>
  <c r="M316" i="7"/>
  <c r="I318" i="7"/>
  <c r="I320" i="7" l="1"/>
  <c r="J318" i="7"/>
  <c r="M318" i="7"/>
  <c r="J320" i="7" l="1"/>
  <c r="M320" i="7"/>
  <c r="I322" i="7"/>
  <c r="I324" i="7" l="1"/>
  <c r="J322" i="7"/>
  <c r="M322" i="7"/>
  <c r="J324" i="7" l="1"/>
  <c r="M324" i="7"/>
  <c r="I326" i="7"/>
  <c r="I328" i="7" l="1"/>
  <c r="M326" i="7"/>
  <c r="J326" i="7"/>
  <c r="J328" i="7" l="1"/>
  <c r="M328" i="7"/>
  <c r="I330" i="7"/>
  <c r="I332" i="7" l="1"/>
  <c r="J330" i="7"/>
  <c r="M330" i="7"/>
  <c r="J332" i="7" l="1"/>
  <c r="M332" i="7"/>
  <c r="I334" i="7"/>
  <c r="I336" i="7" l="1"/>
  <c r="J334" i="7"/>
  <c r="M334" i="7"/>
  <c r="J336" i="7" l="1"/>
  <c r="M336" i="7"/>
  <c r="I338" i="7"/>
  <c r="I340" i="7" l="1"/>
  <c r="J338" i="7"/>
  <c r="M338" i="7"/>
  <c r="J340" i="7" l="1"/>
  <c r="M340" i="7"/>
  <c r="I342" i="7"/>
  <c r="I344" i="7" l="1"/>
  <c r="J342" i="7"/>
  <c r="M342" i="7"/>
  <c r="J344" i="7" l="1"/>
  <c r="M344" i="7"/>
  <c r="I346" i="7"/>
  <c r="I348" i="7" l="1"/>
  <c r="J346" i="7"/>
  <c r="M346" i="7"/>
  <c r="J348" i="7" l="1"/>
  <c r="M348" i="7"/>
  <c r="I350" i="7"/>
  <c r="I352" i="7" l="1"/>
  <c r="J350" i="7"/>
  <c r="M350" i="7"/>
  <c r="J352" i="7" l="1"/>
  <c r="M352" i="7"/>
  <c r="I354" i="7"/>
  <c r="I356" i="7" l="1"/>
  <c r="J354" i="7"/>
  <c r="M354" i="7"/>
  <c r="I358" i="7" l="1"/>
  <c r="J356" i="7"/>
  <c r="M356" i="7"/>
  <c r="J358" i="7" l="1"/>
  <c r="M358" i="7"/>
  <c r="I360" i="7"/>
  <c r="I362" i="7" l="1"/>
  <c r="J360" i="7"/>
  <c r="M360" i="7"/>
  <c r="J362" i="7" l="1"/>
  <c r="M362" i="7"/>
  <c r="I364" i="7"/>
  <c r="I366" i="7" l="1"/>
  <c r="J364" i="7"/>
  <c r="M364" i="7"/>
  <c r="J366" i="7" l="1"/>
  <c r="M366" i="7"/>
  <c r="I368" i="7"/>
  <c r="I370" i="7" l="1"/>
  <c r="J368" i="7"/>
  <c r="M368" i="7"/>
  <c r="J370" i="7" l="1"/>
  <c r="M370" i="7"/>
  <c r="I372" i="7"/>
  <c r="I374" i="7" l="1"/>
  <c r="J372" i="7"/>
  <c r="M372" i="7"/>
  <c r="J374" i="7" l="1"/>
  <c r="M374" i="7"/>
  <c r="I376" i="7"/>
  <c r="I378" i="7" l="1"/>
  <c r="J376" i="7"/>
  <c r="M376" i="7"/>
  <c r="J378" i="7" l="1"/>
  <c r="M378" i="7"/>
  <c r="I380" i="7"/>
  <c r="I382" i="7" l="1"/>
  <c r="J380" i="7"/>
  <c r="M380" i="7"/>
  <c r="J382" i="7" l="1"/>
  <c r="M382" i="7"/>
  <c r="I384" i="7"/>
  <c r="I386" i="7" l="1"/>
  <c r="J384" i="7"/>
  <c r="M384" i="7"/>
  <c r="J386" i="7" l="1"/>
  <c r="M386" i="7"/>
  <c r="I388" i="7"/>
  <c r="I390" i="7" l="1"/>
  <c r="J388" i="7"/>
  <c r="M388" i="7"/>
  <c r="J390" i="7" l="1"/>
  <c r="M390" i="7"/>
  <c r="I392" i="7"/>
  <c r="I394" i="7" l="1"/>
  <c r="J392" i="7"/>
  <c r="M392" i="7"/>
  <c r="J394" i="7" l="1"/>
  <c r="M394" i="7"/>
  <c r="I396" i="7"/>
  <c r="I398" i="7" l="1"/>
  <c r="J396" i="7"/>
  <c r="M396" i="7"/>
  <c r="J398" i="7" l="1"/>
  <c r="M398" i="7"/>
  <c r="I400" i="7"/>
  <c r="I402" i="7" l="1"/>
  <c r="J400" i="7"/>
  <c r="M400" i="7"/>
  <c r="J402" i="7" l="1"/>
  <c r="M402" i="7"/>
  <c r="I404" i="7"/>
  <c r="I406" i="7" l="1"/>
  <c r="J404" i="7"/>
  <c r="M404" i="7"/>
  <c r="J406" i="7" l="1"/>
  <c r="M406" i="7"/>
  <c r="I408" i="7"/>
  <c r="I410" i="7" l="1"/>
  <c r="J408" i="7"/>
  <c r="M408" i="7"/>
  <c r="J410" i="7" l="1"/>
  <c r="M410" i="7"/>
  <c r="I412" i="7"/>
  <c r="I414" i="7" l="1"/>
  <c r="J412" i="7"/>
  <c r="M412" i="7"/>
  <c r="J414" i="7" l="1"/>
  <c r="M414" i="7"/>
  <c r="I416" i="7"/>
  <c r="I418" i="7" l="1"/>
  <c r="J416" i="7"/>
  <c r="M416" i="7"/>
  <c r="J418" i="7" l="1"/>
  <c r="M418" i="7"/>
  <c r="I420" i="7"/>
  <c r="I422" i="7" l="1"/>
  <c r="J420" i="7"/>
  <c r="M420" i="7"/>
  <c r="J422" i="7" l="1"/>
  <c r="M422" i="7"/>
  <c r="I424" i="7"/>
  <c r="I426" i="7" l="1"/>
  <c r="J424" i="7"/>
  <c r="M424" i="7"/>
  <c r="J426" i="7" l="1"/>
  <c r="M426" i="7"/>
  <c r="I428" i="7"/>
  <c r="I430" i="7" l="1"/>
  <c r="J428" i="7"/>
  <c r="M428" i="7"/>
  <c r="J430" i="7" l="1"/>
  <c r="M430" i="7"/>
  <c r="I432" i="7"/>
  <c r="I434" i="7" l="1"/>
  <c r="J432" i="7"/>
  <c r="M432" i="7"/>
  <c r="J434" i="7" l="1"/>
  <c r="M434" i="7"/>
  <c r="I436" i="7"/>
  <c r="I438" i="7" l="1"/>
  <c r="J436" i="7"/>
  <c r="M436" i="7"/>
  <c r="J438" i="7" l="1"/>
  <c r="M438" i="7"/>
  <c r="I440" i="7"/>
  <c r="I442" i="7" l="1"/>
  <c r="J440" i="7"/>
  <c r="M440" i="7"/>
  <c r="J442" i="7" l="1"/>
  <c r="M442" i="7"/>
  <c r="I444" i="7"/>
  <c r="I446" i="7" l="1"/>
  <c r="J444" i="7"/>
  <c r="M444" i="7"/>
  <c r="J446" i="7" l="1"/>
  <c r="M446" i="7"/>
  <c r="I448" i="7"/>
  <c r="I450" i="7" l="1"/>
  <c r="J448" i="7"/>
  <c r="M448" i="7"/>
  <c r="J450" i="7" l="1"/>
  <c r="M450" i="7"/>
  <c r="I452" i="7"/>
  <c r="I454" i="7" l="1"/>
  <c r="J452" i="7"/>
  <c r="M452" i="7"/>
  <c r="J454" i="7" l="1"/>
  <c r="M454" i="7"/>
  <c r="I456" i="7"/>
  <c r="I458" i="7" l="1"/>
  <c r="J456" i="7"/>
  <c r="M456" i="7"/>
  <c r="J458" i="7" l="1"/>
  <c r="M458" i="7"/>
  <c r="I460" i="7"/>
  <c r="I462" i="7" l="1"/>
  <c r="J460" i="7"/>
  <c r="M460" i="7"/>
  <c r="J462" i="7" l="1"/>
  <c r="M462" i="7"/>
  <c r="I464" i="7"/>
  <c r="I466" i="7" l="1"/>
  <c r="J464" i="7"/>
  <c r="M464" i="7"/>
  <c r="J466" i="7" l="1"/>
  <c r="M466" i="7"/>
  <c r="I468" i="7"/>
  <c r="I470" i="7" l="1"/>
  <c r="J468" i="7"/>
  <c r="M468" i="7"/>
  <c r="J470" i="7" l="1"/>
  <c r="M470" i="7"/>
  <c r="I472" i="7"/>
  <c r="I474" i="7" l="1"/>
  <c r="J472" i="7"/>
  <c r="M472" i="7"/>
  <c r="J474" i="7" l="1"/>
  <c r="M474" i="7"/>
  <c r="I476" i="7"/>
  <c r="I478" i="7" l="1"/>
  <c r="J476" i="7"/>
  <c r="M476" i="7"/>
  <c r="J478" i="7" l="1"/>
  <c r="M478" i="7"/>
  <c r="I480" i="7"/>
  <c r="I482" i="7" l="1"/>
  <c r="J480" i="7"/>
  <c r="M480" i="7"/>
  <c r="J482" i="7" l="1"/>
  <c r="M482" i="7"/>
  <c r="I484" i="7"/>
  <c r="I486" i="7" l="1"/>
  <c r="J484" i="7"/>
  <c r="M484" i="7"/>
  <c r="J486" i="7" l="1"/>
  <c r="M486" i="7"/>
  <c r="I488" i="7"/>
  <c r="I490" i="7" l="1"/>
  <c r="M488" i="7"/>
  <c r="J488" i="7"/>
  <c r="J490" i="7" l="1"/>
  <c r="M490" i="7"/>
  <c r="I492" i="7"/>
  <c r="I494" i="7" l="1"/>
  <c r="M492" i="7"/>
  <c r="J492" i="7"/>
  <c r="J494" i="7" l="1"/>
  <c r="M494" i="7"/>
  <c r="I496" i="7"/>
  <c r="I498" i="7" l="1"/>
  <c r="M496" i="7"/>
  <c r="J496" i="7"/>
  <c r="J498" i="7" l="1"/>
  <c r="M498" i="7"/>
  <c r="I500" i="7"/>
  <c r="I502" i="7" l="1"/>
  <c r="M500" i="7"/>
  <c r="J500" i="7"/>
  <c r="J502" i="7" l="1"/>
  <c r="M502" i="7"/>
  <c r="I504" i="7"/>
  <c r="I506" i="7" l="1"/>
  <c r="J504" i="7"/>
  <c r="M504" i="7"/>
  <c r="J506" i="7" l="1"/>
  <c r="M506" i="7"/>
  <c r="I508" i="7"/>
  <c r="I510" i="7" l="1"/>
  <c r="J508" i="7"/>
  <c r="M508" i="7"/>
  <c r="M510" i="7" l="1"/>
  <c r="I512" i="7"/>
  <c r="J510" i="7"/>
  <c r="I514" i="7" l="1"/>
  <c r="J512" i="7"/>
  <c r="M512" i="7"/>
  <c r="M514" i="7" l="1"/>
  <c r="I516" i="7"/>
  <c r="J514" i="7"/>
  <c r="I518" i="7" l="1"/>
  <c r="M516" i="7"/>
  <c r="J516" i="7"/>
  <c r="M518" i="7" l="1"/>
  <c r="I520" i="7"/>
  <c r="J518" i="7"/>
  <c r="I522" i="7" l="1"/>
  <c r="J520" i="7"/>
  <c r="M520" i="7"/>
  <c r="M522" i="7" l="1"/>
  <c r="I524" i="7"/>
  <c r="J522" i="7"/>
  <c r="I526" i="7" l="1"/>
  <c r="J524" i="7"/>
  <c r="M524" i="7"/>
  <c r="M526" i="7" l="1"/>
  <c r="I528" i="7"/>
  <c r="J526" i="7"/>
  <c r="I530" i="7" l="1"/>
  <c r="J528" i="7"/>
  <c r="M528" i="7"/>
  <c r="M530" i="7" l="1"/>
  <c r="I532" i="7"/>
  <c r="J530" i="7"/>
  <c r="I534" i="7" l="1"/>
  <c r="J532" i="7"/>
  <c r="M532" i="7"/>
  <c r="M534" i="7" l="1"/>
  <c r="I536" i="7"/>
  <c r="J534" i="7"/>
  <c r="I538" i="7" l="1"/>
  <c r="J536" i="7"/>
  <c r="M536" i="7"/>
  <c r="M538" i="7" l="1"/>
  <c r="I540" i="7"/>
  <c r="J538" i="7"/>
  <c r="I542" i="7" l="1"/>
  <c r="M540" i="7"/>
  <c r="J540" i="7"/>
  <c r="I544" i="7" l="1"/>
  <c r="J542" i="7"/>
  <c r="M542" i="7"/>
  <c r="I546" i="7" l="1"/>
  <c r="J544" i="7"/>
  <c r="M544" i="7"/>
  <c r="I548" i="7" l="1"/>
  <c r="J546" i="7"/>
  <c r="M546" i="7"/>
  <c r="I550" i="7" l="1"/>
  <c r="J548" i="7"/>
  <c r="M548" i="7"/>
  <c r="I552" i="7" l="1"/>
  <c r="J550" i="7"/>
  <c r="M550" i="7"/>
  <c r="I554" i="7" l="1"/>
  <c r="M552" i="7"/>
  <c r="J552" i="7"/>
  <c r="J554" i="7" l="1"/>
  <c r="M554" i="7"/>
  <c r="I556" i="7"/>
  <c r="I558" i="7" l="1"/>
  <c r="M556" i="7"/>
  <c r="J556" i="7"/>
  <c r="J558" i="7" l="1"/>
  <c r="M558" i="7"/>
  <c r="I560" i="7"/>
  <c r="I562" i="7" l="1"/>
  <c r="J560" i="7"/>
  <c r="M560" i="7"/>
  <c r="J562" i="7" l="1"/>
  <c r="M562" i="7"/>
  <c r="I564" i="7"/>
  <c r="I566" i="7" l="1"/>
  <c r="M564" i="7"/>
  <c r="J564" i="7"/>
  <c r="J566" i="7" l="1"/>
  <c r="M566" i="7"/>
  <c r="I568" i="7"/>
  <c r="I570" i="7" l="1"/>
  <c r="J568" i="7"/>
  <c r="M568" i="7"/>
  <c r="J570" i="7" l="1"/>
  <c r="M570" i="7"/>
  <c r="I572" i="7"/>
  <c r="I574" i="7" l="1"/>
  <c r="J572" i="7"/>
  <c r="M572" i="7"/>
  <c r="J574" i="7" l="1"/>
  <c r="M574" i="7"/>
  <c r="I576" i="7"/>
  <c r="I578" i="7" l="1"/>
  <c r="J576" i="7"/>
  <c r="M576" i="7"/>
  <c r="J578" i="7" l="1"/>
  <c r="M578" i="7"/>
  <c r="I580" i="7"/>
  <c r="I582" i="7" l="1"/>
  <c r="J580" i="7"/>
  <c r="M580" i="7"/>
  <c r="J582" i="7" l="1"/>
  <c r="M582" i="7"/>
</calcChain>
</file>

<file path=xl/sharedStrings.xml><?xml version="1.0" encoding="utf-8"?>
<sst xmlns="http://schemas.openxmlformats.org/spreadsheetml/2006/main" count="572" uniqueCount="132">
  <si>
    <t>FOR JOB ENGINEER'S USE</t>
  </si>
  <si>
    <t>DISTRICT DATA</t>
  </si>
  <si>
    <t>SUB #</t>
  </si>
  <si>
    <t>LINE</t>
  </si>
  <si>
    <t>STATION</t>
  </si>
  <si>
    <t>STRUCTURE</t>
  </si>
  <si>
    <t>SEWER</t>
  </si>
  <si>
    <t>OFF SET</t>
  </si>
  <si>
    <t>F/L ELEV</t>
  </si>
  <si>
    <t>REMARKS</t>
  </si>
  <si>
    <t>* C/L</t>
  </si>
  <si>
    <t>(in.)</t>
  </si>
  <si>
    <t>STAKE</t>
  </si>
  <si>
    <t>(invert)</t>
  </si>
  <si>
    <t>CUT</t>
  </si>
  <si>
    <t>GROUND</t>
  </si>
  <si>
    <t>COVER</t>
  </si>
  <si>
    <t>(ft/ft)</t>
  </si>
  <si>
    <t>ELEV.</t>
  </si>
  <si>
    <t>+</t>
  </si>
  <si>
    <t>PIPE DIAMETER</t>
  </si>
  <si>
    <t>DISTANCE</t>
  </si>
  <si>
    <t>BETWEEN</t>
  </si>
  <si>
    <t>STATIONS (ft.)</t>
  </si>
  <si>
    <t>SLOPE</t>
  </si>
  <si>
    <t>CUT SHEET FOR SEWER</t>
  </si>
  <si>
    <t xml:space="preserve">"B" Weber Place </t>
  </si>
  <si>
    <t>0+0.00</t>
  </si>
  <si>
    <t>TO</t>
  </si>
  <si>
    <t>3+91.01</t>
  </si>
  <si>
    <t xml:space="preserve">F/L ELEV </t>
  </si>
  <si>
    <t>DIFFERENCE IN</t>
  </si>
  <si>
    <t xml:space="preserve">DIFFERENCE IN </t>
  </si>
  <si>
    <t>UNROUNDED</t>
  </si>
  <si>
    <t>PROJ. VS CALC.</t>
  </si>
  <si>
    <t>INVERT</t>
  </si>
  <si>
    <t>(from profile)</t>
  </si>
  <si>
    <t>F/L ELEV VALUES</t>
  </si>
  <si>
    <t>OFF SET CUT VALUES</t>
  </si>
  <si>
    <t>MH #4</t>
  </si>
  <si>
    <t>In</t>
  </si>
  <si>
    <t>10' LT</t>
  </si>
  <si>
    <t>1/2 pt.</t>
  </si>
  <si>
    <t>Lat</t>
  </si>
  <si>
    <t>"Y" Lot 16</t>
  </si>
  <si>
    <t>"Y" Lot 5</t>
  </si>
  <si>
    <t>B.C.</t>
  </si>
  <si>
    <t>1/2 pt</t>
  </si>
  <si>
    <t>"Y" Lot 10</t>
  </si>
  <si>
    <t>MH #7</t>
  </si>
  <si>
    <t>Thru</t>
  </si>
  <si>
    <t>"Y" Lot 11</t>
  </si>
  <si>
    <t>E.C.</t>
  </si>
  <si>
    <t>"Y" Lot 12</t>
  </si>
  <si>
    <t>"Y" Lot 15</t>
  </si>
  <si>
    <t>MH #8</t>
  </si>
  <si>
    <t>Out</t>
  </si>
  <si>
    <t>Central Contra Costa Sanitary District</t>
  </si>
  <si>
    <t>SEWER GRADE</t>
  </si>
  <si>
    <t>OFF SET STAKE ELEV.</t>
  </si>
  <si>
    <t>F/L ELEV (invert)</t>
  </si>
  <si>
    <t>OFF SET CUT</t>
  </si>
  <si>
    <t>* C/L GROUND ELEV.</t>
  </si>
  <si>
    <t>* C/L COVER</t>
  </si>
  <si>
    <t>NOTE:  Where the difference in elevation between the Off Set Stake Elevation and the Ground Elevation exceeds five tenths (5/10) of a foot, the C/L Ground Elevation and C/L Cover shall be shown.</t>
  </si>
  <si>
    <t>PREPARED BY</t>
  </si>
  <si>
    <t>SHEET</t>
  </si>
  <si>
    <t>JOB #</t>
  </si>
  <si>
    <t>OWNER</t>
  </si>
  <si>
    <t>CONTRACTOR</t>
  </si>
  <si>
    <t>REVIEWED BY</t>
  </si>
  <si>
    <t>DATE</t>
  </si>
  <si>
    <t>ENGR JOB#</t>
  </si>
  <si>
    <t>SMITH RD., SS LINE 'A'</t>
  </si>
  <si>
    <t>0+00</t>
  </si>
  <si>
    <t>4+23</t>
  </si>
  <si>
    <t>EX. MH</t>
  </si>
  <si>
    <t>8' Lt.</t>
  </si>
  <si>
    <t>Start</t>
  </si>
  <si>
    <t>0+25</t>
  </si>
  <si>
    <t>|</t>
  </si>
  <si>
    <t>0+50</t>
  </si>
  <si>
    <t>0+65.7</t>
  </si>
  <si>
    <t>Lat Rt.</t>
  </si>
  <si>
    <t>0+75</t>
  </si>
  <si>
    <t>1+00</t>
  </si>
  <si>
    <t>MH #1</t>
  </si>
  <si>
    <t>1+25</t>
  </si>
  <si>
    <t>1+49.4</t>
  </si>
  <si>
    <t>11.25 coupling</t>
  </si>
  <si>
    <t>BC</t>
  </si>
  <si>
    <t>1+62</t>
  </si>
  <si>
    <t>Lat. Lt</t>
  </si>
  <si>
    <t>1+67.4</t>
  </si>
  <si>
    <t>1+85.4</t>
  </si>
  <si>
    <t>2+03.4</t>
  </si>
  <si>
    <t>2+21.4</t>
  </si>
  <si>
    <t>2+25</t>
  </si>
  <si>
    <t>2+38</t>
  </si>
  <si>
    <t>EC</t>
  </si>
  <si>
    <t>2+50</t>
  </si>
  <si>
    <t>2+75</t>
  </si>
  <si>
    <t>3+00</t>
  </si>
  <si>
    <t>3+25</t>
  </si>
  <si>
    <t>3+50</t>
  </si>
  <si>
    <t>3+75</t>
  </si>
  <si>
    <t>4+00</t>
  </si>
  <si>
    <t>MH #2</t>
  </si>
  <si>
    <t>q</t>
  </si>
  <si>
    <t>End</t>
  </si>
  <si>
    <t>A. Staff</t>
  </si>
  <si>
    <t>B. A. Engineer</t>
  </si>
  <si>
    <t>I. M. Owner</t>
  </si>
  <si>
    <t>ABC Contractor, Inc.</t>
  </si>
  <si>
    <t>A-2020-1234</t>
  </si>
  <si>
    <t>CENTRAL SAN DATA</t>
  </si>
  <si>
    <t>DETAILED EXAMPLE</t>
  </si>
  <si>
    <t>EXAMPLE</t>
  </si>
  <si>
    <t>These files are provided as a courtesy and do not relieve the applicant from professional responsibility or complying with the latest Specifications, Approved Materials List, District Code, or other laws or regulations.</t>
  </si>
  <si>
    <t>SET</t>
  </si>
  <si>
    <t>OFF</t>
  </si>
  <si>
    <t>to</t>
  </si>
  <si>
    <t>DATE:</t>
  </si>
  <si>
    <t xml:space="preserve">ENGR JOB# </t>
  </si>
  <si>
    <t xml:space="preserve">DATE: </t>
  </si>
  <si>
    <t xml:space="preserve">REVIEWED BY: </t>
  </si>
  <si>
    <t>CONTRACTOR:</t>
  </si>
  <si>
    <t xml:space="preserve">OWNER:  </t>
  </si>
  <si>
    <t xml:space="preserve">JOB # </t>
  </si>
  <si>
    <t>SHEET:</t>
  </si>
  <si>
    <t>PREPARED BY:</t>
  </si>
  <si>
    <t xml:space="preserve">                             Central Contra Costa Sanitary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</si>
</sst>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0"/>
    <numFmt numFmtId="165" formatCode="0.000"/>
    <numFmt numFmtId="166" formatCode="mm/dd/yy;@"/>
    <numFmt numFmtId="167" formatCode="00\+00.00"/>
  </numFmts>
  <fonts count="25" x14ac:knownFonts="1">
    <font>
      <sz val="10"/>
      <name val="Arial"/>
    </font>
    <font>
      <sz val="8"/>
      <name val="Arial"/>
    </font>
    <font>
      <b/>
      <sz val="2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9"/>
      <name val="Verdana"/>
      <family val="2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3"/>
      <name val="Arial"/>
      <family val="2"/>
    </font>
    <font>
      <sz val="10"/>
      <color indexed="13"/>
      <name val="Arial"/>
    </font>
    <font>
      <sz val="10"/>
      <color indexed="43"/>
      <name val="Arial"/>
    </font>
    <font>
      <b/>
      <i/>
      <sz val="10"/>
      <color indexed="43"/>
      <name val="Arial"/>
    </font>
    <font>
      <b/>
      <sz val="12"/>
      <name val="Verdana"/>
      <family val="2"/>
    </font>
    <font>
      <b/>
      <sz val="10"/>
      <color rgb="FF0070C0"/>
      <name val="Bradley Hand ITC"/>
      <family val="4"/>
    </font>
    <font>
      <b/>
      <sz val="10"/>
      <color rgb="FF0070C0"/>
      <name val="Arial"/>
      <family val="2"/>
    </font>
    <font>
      <b/>
      <sz val="12"/>
      <color rgb="FFFF0000"/>
      <name val="Arial"/>
      <family val="2"/>
    </font>
    <font>
      <b/>
      <sz val="24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Bradley Hand ITC"/>
      <family val="4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34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4" fillId="0" borderId="0" xfId="0" applyFont="1" applyProtection="1">
      <protection locked="0"/>
    </xf>
    <xf numFmtId="0" fontId="4" fillId="0" borderId="0" xfId="0" applyFont="1" applyAlignment="1"/>
    <xf numFmtId="0" fontId="0" fillId="0" borderId="0" xfId="0" applyBorder="1"/>
    <xf numFmtId="0" fontId="0" fillId="0" borderId="3" xfId="0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7" fillId="0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quotePrefix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8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2" fontId="7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Protection="1">
      <protection locked="0"/>
    </xf>
    <xf numFmtId="14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14" fontId="9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2" fontId="15" fillId="0" borderId="0" xfId="0" applyNumberFormat="1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>
      <protection locked="0"/>
    </xf>
    <xf numFmtId="0" fontId="10" fillId="0" borderId="0" xfId="1" applyFill="1"/>
    <xf numFmtId="0" fontId="3" fillId="0" borderId="0" xfId="1" applyFont="1" applyFill="1"/>
    <xf numFmtId="0" fontId="10" fillId="0" borderId="0" xfId="1"/>
    <xf numFmtId="0" fontId="3" fillId="0" borderId="0" xfId="1" applyFont="1"/>
    <xf numFmtId="0" fontId="3" fillId="0" borderId="7" xfId="1" applyFont="1" applyFill="1" applyBorder="1" applyAlignment="1">
      <alignment vertical="top"/>
    </xf>
    <xf numFmtId="0" fontId="0" fillId="0" borderId="0" xfId="0"/>
    <xf numFmtId="0" fontId="6" fillId="2" borderId="0" xfId="0" applyFont="1" applyFill="1" applyBorder="1" applyAlignment="1" applyProtection="1">
      <alignment horizontal="center" vertical="top"/>
      <protection locked="0"/>
    </xf>
    <xf numFmtId="0" fontId="3" fillId="0" borderId="12" xfId="1" applyFont="1" applyFill="1" applyBorder="1" applyAlignment="1">
      <alignment vertical="top"/>
    </xf>
    <xf numFmtId="0" fontId="3" fillId="0" borderId="14" xfId="1" applyFont="1" applyFill="1" applyBorder="1" applyAlignment="1">
      <alignment vertical="top"/>
    </xf>
    <xf numFmtId="0" fontId="3" fillId="0" borderId="24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25" xfId="1" applyFont="1" applyFill="1" applyBorder="1" applyAlignment="1">
      <alignment horizontal="center" wrapText="1"/>
    </xf>
    <xf numFmtId="0" fontId="2" fillId="0" borderId="0" xfId="1" applyFont="1" applyFill="1" applyAlignment="1"/>
    <xf numFmtId="0" fontId="10" fillId="0" borderId="0" xfId="1" applyFont="1" applyFill="1"/>
    <xf numFmtId="0" fontId="3" fillId="0" borderId="6" xfId="1" applyFont="1" applyFill="1" applyBorder="1" applyAlignment="1">
      <alignment horizontal="center"/>
    </xf>
    <xf numFmtId="4" fontId="3" fillId="0" borderId="6" xfId="1" applyNumberFormat="1" applyFont="1" applyFill="1" applyBorder="1" applyAlignment="1">
      <alignment horizontal="center"/>
    </xf>
    <xf numFmtId="4" fontId="3" fillId="0" borderId="18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4" fontId="3" fillId="0" borderId="7" xfId="1" applyNumberFormat="1" applyFont="1" applyFill="1" applyBorder="1" applyAlignment="1">
      <alignment horizontal="center"/>
    </xf>
    <xf numFmtId="4" fontId="3" fillId="0" borderId="13" xfId="1" applyNumberFormat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4" fontId="3" fillId="0" borderId="15" xfId="1" applyNumberFormat="1" applyFont="1" applyFill="1" applyBorder="1" applyAlignment="1">
      <alignment horizontal="center"/>
    </xf>
    <xf numFmtId="4" fontId="3" fillId="0" borderId="16" xfId="1" applyNumberFormat="1" applyFont="1" applyFill="1" applyBorder="1" applyAlignment="1">
      <alignment horizontal="center"/>
    </xf>
    <xf numFmtId="0" fontId="10" fillId="0" borderId="0" xfId="1" applyBorder="1"/>
    <xf numFmtId="0" fontId="3" fillId="0" borderId="17" xfId="1" applyFont="1" applyFill="1" applyBorder="1" applyAlignment="1">
      <alignment horizontal="left" vertical="top"/>
    </xf>
    <xf numFmtId="0" fontId="3" fillId="0" borderId="6" xfId="1" applyFont="1" applyFill="1" applyBorder="1" applyAlignment="1">
      <alignment horizontal="left" vertical="top"/>
    </xf>
    <xf numFmtId="0" fontId="3" fillId="0" borderId="15" xfId="1" applyFont="1" applyFill="1" applyBorder="1" applyAlignment="1">
      <alignment vertical="top"/>
    </xf>
    <xf numFmtId="0" fontId="3" fillId="0" borderId="6" xfId="1" applyFont="1" applyFill="1" applyBorder="1" applyAlignment="1">
      <alignment horizontal="center" vertical="top"/>
    </xf>
    <xf numFmtId="167" fontId="3" fillId="0" borderId="17" xfId="1" applyNumberFormat="1" applyFont="1" applyFill="1" applyBorder="1" applyAlignment="1">
      <alignment horizontal="center"/>
    </xf>
    <xf numFmtId="167" fontId="3" fillId="0" borderId="12" xfId="1" applyNumberFormat="1" applyFont="1" applyFill="1" applyBorder="1" applyAlignment="1">
      <alignment horizontal="center"/>
    </xf>
    <xf numFmtId="167" fontId="3" fillId="0" borderId="14" xfId="1" applyNumberFormat="1" applyFont="1" applyFill="1" applyBorder="1" applyAlignment="1">
      <alignment horizontal="center"/>
    </xf>
    <xf numFmtId="167" fontId="3" fillId="0" borderId="6" xfId="1" applyNumberFormat="1" applyFont="1" applyFill="1" applyBorder="1" applyAlignment="1">
      <alignment horizontal="center" vertical="top"/>
    </xf>
    <xf numFmtId="167" fontId="3" fillId="0" borderId="18" xfId="1" applyNumberFormat="1" applyFont="1" applyFill="1" applyBorder="1" applyAlignment="1">
      <alignment horizontal="center" vertical="top"/>
    </xf>
    <xf numFmtId="0" fontId="3" fillId="0" borderId="9" xfId="1" applyFont="1" applyFill="1" applyBorder="1" applyAlignment="1">
      <alignment vertical="top"/>
    </xf>
    <xf numFmtId="0" fontId="3" fillId="0" borderId="10" xfId="1" applyFont="1" applyFill="1" applyBorder="1" applyAlignment="1">
      <alignment horizontal="right" vertical="top"/>
    </xf>
    <xf numFmtId="0" fontId="3" fillId="0" borderId="10" xfId="1" applyFont="1" applyFill="1" applyBorder="1" applyAlignment="1">
      <alignment horizontal="center" vertical="top"/>
    </xf>
    <xf numFmtId="0" fontId="10" fillId="0" borderId="0" xfId="1" applyFont="1"/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2" borderId="0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18" fillId="0" borderId="12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3" fillId="0" borderId="0" xfId="0" applyFont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6" fillId="3" borderId="32" xfId="0" applyFont="1" applyFill="1" applyBorder="1" applyAlignment="1" applyProtection="1">
      <alignment horizontal="center" vertical="top"/>
      <protection locked="0"/>
    </xf>
    <xf numFmtId="0" fontId="6" fillId="3" borderId="2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3" borderId="34" xfId="0" applyFill="1" applyBorder="1" applyAlignment="1" applyProtection="1">
      <alignment horizontal="center" vertical="top"/>
      <protection locked="0"/>
    </xf>
    <xf numFmtId="0" fontId="6" fillId="2" borderId="36" xfId="0" applyFont="1" applyFill="1" applyBorder="1" applyAlignment="1" applyProtection="1">
      <alignment horizontal="center" vertical="top"/>
      <protection locked="0"/>
    </xf>
    <xf numFmtId="0" fontId="6" fillId="3" borderId="36" xfId="0" applyFont="1" applyFill="1" applyBorder="1" applyAlignment="1" applyProtection="1">
      <alignment horizontal="center" vertical="top"/>
      <protection locked="0"/>
    </xf>
    <xf numFmtId="0" fontId="6" fillId="0" borderId="36" xfId="0" applyFont="1" applyFill="1" applyBorder="1" applyAlignment="1" applyProtection="1">
      <alignment horizontal="center" vertical="top"/>
      <protection locked="0"/>
    </xf>
    <xf numFmtId="0" fontId="6" fillId="3" borderId="41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Border="1" applyAlignment="1" applyProtection="1">
      <alignment horizontal="center" vertical="top"/>
      <protection locked="0"/>
    </xf>
    <xf numFmtId="0" fontId="6" fillId="3" borderId="42" xfId="0" applyFont="1" applyFill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2" fontId="12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2" fontId="12" fillId="0" borderId="0" xfId="0" applyNumberFormat="1" applyFont="1" applyFill="1" applyBorder="1" applyAlignment="1" applyProtection="1">
      <alignment horizontal="center"/>
      <protection locked="0"/>
    </xf>
    <xf numFmtId="2" fontId="4" fillId="2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center"/>
    </xf>
    <xf numFmtId="2" fontId="4" fillId="0" borderId="42" xfId="0" applyNumberFormat="1" applyFont="1" applyFill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42" xfId="0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/>
    </xf>
    <xf numFmtId="2" fontId="12" fillId="0" borderId="0" xfId="0" applyNumberFormat="1" applyFont="1" applyFill="1" applyBorder="1" applyAlignment="1" applyProtection="1">
      <alignment horizontal="center"/>
    </xf>
    <xf numFmtId="0" fontId="12" fillId="0" borderId="0" xfId="0" quotePrefix="1" applyFont="1" applyBorder="1" applyAlignment="1" applyProtection="1">
      <alignment horizontal="center"/>
      <protection locked="0"/>
    </xf>
    <xf numFmtId="2" fontId="4" fillId="4" borderId="0" xfId="0" applyNumberFormat="1" applyFont="1" applyFill="1" applyBorder="1" applyAlignment="1" applyProtection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2" fillId="0" borderId="26" xfId="0" quotePrefix="1" applyFont="1" applyBorder="1" applyAlignment="1" applyProtection="1">
      <alignment horizontal="center"/>
      <protection locked="0"/>
    </xf>
    <xf numFmtId="164" fontId="12" fillId="0" borderId="26" xfId="0" applyNumberFormat="1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0" fillId="0" borderId="26" xfId="0" applyFill="1" applyBorder="1" applyAlignment="1">
      <alignment horizontal="center"/>
    </xf>
    <xf numFmtId="2" fontId="0" fillId="0" borderId="26" xfId="0" applyNumberFormat="1" applyFill="1" applyBorder="1" applyAlignment="1" applyProtection="1">
      <alignment horizontal="center"/>
      <protection locked="0"/>
    </xf>
    <xf numFmtId="2" fontId="7" fillId="0" borderId="26" xfId="0" applyNumberFormat="1" applyFont="1" applyFill="1" applyBorder="1" applyAlignment="1" applyProtection="1">
      <alignment horizontal="center"/>
    </xf>
    <xf numFmtId="2" fontId="4" fillId="0" borderId="26" xfId="0" applyNumberFormat="1" applyFont="1" applyFill="1" applyBorder="1" applyAlignment="1" applyProtection="1">
      <alignment horizontal="center"/>
      <protection locked="0"/>
    </xf>
    <xf numFmtId="2" fontId="13" fillId="0" borderId="2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</xf>
    <xf numFmtId="2" fontId="4" fillId="0" borderId="43" xfId="0" applyNumberFormat="1" applyFont="1" applyFill="1" applyBorder="1" applyAlignment="1" applyProtection="1">
      <alignment horizontal="center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 applyProtection="1">
      <alignment horizontal="center" vertical="top"/>
      <protection locked="0"/>
    </xf>
    <xf numFmtId="0" fontId="6" fillId="0" borderId="26" xfId="0" applyFont="1" applyFill="1" applyBorder="1" applyAlignment="1" applyProtection="1">
      <alignment horizontal="center" vertical="top"/>
      <protection locked="0"/>
    </xf>
    <xf numFmtId="0" fontId="6" fillId="3" borderId="43" xfId="0" applyFont="1" applyFill="1" applyBorder="1" applyAlignment="1" applyProtection="1">
      <alignment horizontal="center" vertical="top"/>
      <protection locked="0"/>
    </xf>
    <xf numFmtId="0" fontId="12" fillId="0" borderId="37" xfId="0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0" fontId="7" fillId="0" borderId="40" xfId="0" applyFont="1" applyFill="1" applyBorder="1" applyAlignment="1" applyProtection="1">
      <alignment horizont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0" borderId="26" xfId="0" applyFill="1" applyBorder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horizontal="center"/>
      <protection locked="0"/>
    </xf>
    <xf numFmtId="0" fontId="7" fillId="0" borderId="34" xfId="0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5" fillId="0" borderId="2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9" fillId="0" borderId="10" xfId="1" applyFont="1" applyFill="1" applyBorder="1" applyAlignment="1">
      <alignment horizontal="left" vertical="top"/>
    </xf>
    <xf numFmtId="167" fontId="19" fillId="0" borderId="10" xfId="1" applyNumberFormat="1" applyFont="1" applyFill="1" applyBorder="1" applyAlignment="1">
      <alignment horizontal="center" vertical="top"/>
    </xf>
    <xf numFmtId="167" fontId="19" fillId="0" borderId="11" xfId="1" applyNumberFormat="1" applyFont="1" applyFill="1" applyBorder="1" applyAlignment="1">
      <alignment horizontal="center" vertical="top"/>
    </xf>
    <xf numFmtId="0" fontId="19" fillId="0" borderId="17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165" fontId="19" fillId="0" borderId="6" xfId="1" applyNumberFormat="1" applyFont="1" applyBorder="1" applyAlignment="1">
      <alignment horizontal="center"/>
    </xf>
    <xf numFmtId="2" fontId="19" fillId="0" borderId="6" xfId="1" applyNumberFormat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2" fontId="19" fillId="0" borderId="7" xfId="1" applyNumberFormat="1" applyFont="1" applyBorder="1" applyAlignment="1">
      <alignment horizontal="center"/>
    </xf>
    <xf numFmtId="0" fontId="19" fillId="0" borderId="13" xfId="1" applyFont="1" applyBorder="1" applyAlignment="1">
      <alignment horizontal="center"/>
    </xf>
    <xf numFmtId="165" fontId="19" fillId="0" borderId="7" xfId="1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2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0" fillId="0" borderId="44" xfId="0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6" xfId="0" applyBorder="1" applyProtection="1">
      <protection locked="0"/>
    </xf>
    <xf numFmtId="2" fontId="7" fillId="0" borderId="47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2" fontId="0" fillId="0" borderId="46" xfId="0" applyNumberFormat="1" applyBorder="1" applyProtection="1"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8" xfId="0" applyBorder="1" applyProtection="1">
      <protection locked="0"/>
    </xf>
    <xf numFmtId="0" fontId="7" fillId="0" borderId="49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2" fontId="0" fillId="0" borderId="46" xfId="0" applyNumberFormat="1" applyBorder="1" applyAlignment="1" applyProtection="1">
      <alignment horizontal="center"/>
      <protection locked="0"/>
    </xf>
    <xf numFmtId="2" fontId="23" fillId="0" borderId="46" xfId="0" applyNumberFormat="1" applyFont="1" applyBorder="1" applyAlignment="1" applyProtection="1">
      <alignment horizontal="center" vertical="center"/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0" fillId="0" borderId="50" xfId="0" applyBorder="1" applyAlignment="1">
      <alignment horizontal="center"/>
    </xf>
    <xf numFmtId="2" fontId="7" fillId="0" borderId="51" xfId="0" applyNumberFormat="1" applyFont="1" applyBorder="1" applyAlignment="1">
      <alignment horizontal="center"/>
    </xf>
    <xf numFmtId="2" fontId="0" fillId="0" borderId="52" xfId="0" applyNumberForma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0" fillId="0" borderId="52" xfId="0" applyBorder="1" applyAlignment="1" applyProtection="1">
      <alignment horizontal="center"/>
      <protection locked="0"/>
    </xf>
    <xf numFmtId="164" fontId="0" fillId="0" borderId="53" xfId="0" applyNumberFormat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Protection="1"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6" fillId="0" borderId="58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62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 vertical="top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left" vertical="center"/>
      <protection locked="0"/>
    </xf>
    <xf numFmtId="0" fontId="3" fillId="0" borderId="74" xfId="0" applyFont="1" applyBorder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9" fillId="0" borderId="78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3" fillId="0" borderId="86" xfId="0" applyFont="1" applyBorder="1" applyAlignment="1" applyProtection="1">
      <alignment horizontal="left" vertical="center"/>
      <protection locked="0"/>
    </xf>
    <xf numFmtId="0" fontId="2" fillId="0" borderId="60" xfId="0" applyFont="1" applyBorder="1" applyAlignment="1" applyProtection="1">
      <alignment horizontal="center"/>
      <protection locked="0"/>
    </xf>
    <xf numFmtId="0" fontId="3" fillId="0" borderId="19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top"/>
    </xf>
    <xf numFmtId="0" fontId="3" fillId="0" borderId="15" xfId="1" applyFont="1" applyFill="1" applyBorder="1" applyAlignment="1">
      <alignment horizontal="center" vertical="top"/>
    </xf>
    <xf numFmtId="0" fontId="3" fillId="0" borderId="15" xfId="1" applyNumberFormat="1" applyFont="1" applyFill="1" applyBorder="1" applyAlignment="1">
      <alignment horizontal="center" vertical="top"/>
    </xf>
    <xf numFmtId="0" fontId="3" fillId="0" borderId="23" xfId="1" applyNumberFormat="1" applyFont="1" applyFill="1" applyBorder="1" applyAlignment="1">
      <alignment horizontal="center" vertical="top"/>
    </xf>
    <xf numFmtId="166" fontId="3" fillId="0" borderId="15" xfId="1" applyNumberFormat="1" applyFont="1" applyFill="1" applyBorder="1" applyAlignment="1">
      <alignment horizontal="center" vertical="top"/>
    </xf>
    <xf numFmtId="166" fontId="3" fillId="0" borderId="16" xfId="1" applyNumberFormat="1" applyFont="1" applyFill="1" applyBorder="1" applyAlignment="1">
      <alignment horizontal="center" vertical="top"/>
    </xf>
    <xf numFmtId="0" fontId="3" fillId="0" borderId="27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6" fillId="6" borderId="9" xfId="1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6" fillId="6" borderId="11" xfId="1" applyFont="1" applyFill="1" applyBorder="1" applyAlignment="1">
      <alignment horizontal="center" vertical="center"/>
    </xf>
    <xf numFmtId="0" fontId="10" fillId="0" borderId="0" xfId="1" applyFill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166" fontId="3" fillId="0" borderId="7" xfId="1" applyNumberFormat="1" applyFont="1" applyFill="1" applyBorder="1" applyAlignment="1">
      <alignment horizontal="center" vertical="top"/>
    </xf>
    <xf numFmtId="166" fontId="3" fillId="0" borderId="4" xfId="1" applyNumberFormat="1" applyFont="1" applyFill="1" applyBorder="1" applyAlignment="1">
      <alignment horizontal="center" vertical="top"/>
    </xf>
    <xf numFmtId="1" fontId="19" fillId="0" borderId="7" xfId="1" applyNumberFormat="1" applyFont="1" applyFill="1" applyBorder="1" applyAlignment="1">
      <alignment horizontal="center" vertical="top"/>
    </xf>
    <xf numFmtId="1" fontId="19" fillId="0" borderId="13" xfId="1" applyNumberFormat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0" fontId="6" fillId="0" borderId="69" xfId="0" applyFont="1" applyBorder="1" applyAlignment="1" applyProtection="1">
      <alignment horizontal="center" vertical="top"/>
      <protection locked="0"/>
    </xf>
    <xf numFmtId="0" fontId="6" fillId="0" borderId="68" xfId="0" applyFont="1" applyBorder="1" applyAlignment="1" applyProtection="1">
      <alignment horizontal="center" vertical="top"/>
      <protection locked="0"/>
    </xf>
    <xf numFmtId="0" fontId="6" fillId="0" borderId="67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64" xfId="0" applyFont="1" applyBorder="1" applyAlignment="1" applyProtection="1">
      <alignment horizontal="center" vertical="top"/>
      <protection locked="0"/>
    </xf>
    <xf numFmtId="0" fontId="6" fillId="0" borderId="61" xfId="0" applyFont="1" applyBorder="1" applyAlignment="1" applyProtection="1">
      <alignment horizontal="center" vertical="top"/>
      <protection locked="0"/>
    </xf>
    <xf numFmtId="0" fontId="6" fillId="0" borderId="60" xfId="0" applyFont="1" applyBorder="1" applyAlignment="1" applyProtection="1">
      <alignment horizontal="center" vertical="top"/>
      <protection locked="0"/>
    </xf>
    <xf numFmtId="0" fontId="6" fillId="0" borderId="58" xfId="0" applyFont="1" applyBorder="1" applyAlignment="1" applyProtection="1">
      <alignment horizontal="center" vertical="top"/>
      <protection locked="0"/>
    </xf>
    <xf numFmtId="0" fontId="3" fillId="0" borderId="79" xfId="0" applyFont="1" applyBorder="1" applyAlignment="1" applyProtection="1">
      <alignment horizontal="left" vertical="center"/>
      <protection locked="0"/>
    </xf>
    <xf numFmtId="0" fontId="0" fillId="0" borderId="76" xfId="0" applyBorder="1"/>
    <xf numFmtId="0" fontId="0" fillId="0" borderId="76" xfId="0" applyBorder="1" applyAlignment="1">
      <alignment vertical="center"/>
    </xf>
    <xf numFmtId="0" fontId="0" fillId="0" borderId="78" xfId="0" applyBorder="1" applyAlignment="1">
      <alignment vertical="center"/>
    </xf>
    <xf numFmtId="0" fontId="9" fillId="0" borderId="76" xfId="0" applyFont="1" applyBorder="1" applyAlignment="1" applyProtection="1">
      <alignment horizontal="left" vertical="center"/>
      <protection locked="0"/>
    </xf>
    <xf numFmtId="0" fontId="0" fillId="0" borderId="78" xfId="0" applyBorder="1" applyAlignment="1">
      <alignment horizontal="left" vertical="center"/>
    </xf>
    <xf numFmtId="14" fontId="9" fillId="0" borderId="76" xfId="0" applyNumberFormat="1" applyFont="1" applyBorder="1" applyAlignment="1" applyProtection="1">
      <alignment horizontal="left" vertical="center"/>
      <protection locked="0"/>
    </xf>
    <xf numFmtId="0" fontId="9" fillId="0" borderId="75" xfId="0" applyFont="1" applyBorder="1" applyAlignment="1">
      <alignment horizontal="left" vertical="center"/>
    </xf>
    <xf numFmtId="0" fontId="9" fillId="0" borderId="85" xfId="0" applyFont="1" applyBorder="1" applyAlignment="1" applyProtection="1">
      <alignment horizontal="left" vertical="center"/>
      <protection locked="0"/>
    </xf>
    <xf numFmtId="0" fontId="0" fillId="0" borderId="87" xfId="0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0" fillId="0" borderId="85" xfId="0" applyBorder="1"/>
    <xf numFmtId="0" fontId="0" fillId="0" borderId="87" xfId="0" applyBorder="1"/>
    <xf numFmtId="0" fontId="9" fillId="0" borderId="84" xfId="0" applyFont="1" applyBorder="1" applyAlignment="1">
      <alignment horizontal="left" vertical="center"/>
    </xf>
    <xf numFmtId="0" fontId="3" fillId="0" borderId="83" xfId="0" applyFont="1" applyBorder="1" applyAlignment="1" applyProtection="1">
      <alignment horizontal="left" vertical="center"/>
      <protection locked="0"/>
    </xf>
    <xf numFmtId="0" fontId="0" fillId="0" borderId="81" xfId="0" applyBorder="1" applyAlignment="1">
      <alignment horizontal="left" vertical="center"/>
    </xf>
    <xf numFmtId="0" fontId="0" fillId="0" borderId="81" xfId="0" applyBorder="1"/>
    <xf numFmtId="0" fontId="9" fillId="0" borderId="81" xfId="0" applyFont="1" applyBorder="1" applyAlignment="1" applyProtection="1">
      <alignment horizontal="left" vertical="center"/>
      <protection locked="0"/>
    </xf>
    <xf numFmtId="0" fontId="0" fillId="0" borderId="82" xfId="0" applyBorder="1" applyAlignment="1">
      <alignment horizontal="left" vertical="center"/>
    </xf>
    <xf numFmtId="0" fontId="24" fillId="0" borderId="71" xfId="0" applyFont="1" applyBorder="1" applyAlignment="1" applyProtection="1">
      <alignment horizontal="center" vertical="center"/>
      <protection locked="0"/>
    </xf>
    <xf numFmtId="0" fontId="24" fillId="0" borderId="71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4" fillId="0" borderId="91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90" xfId="0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/>
      <protection locked="0"/>
    </xf>
    <xf numFmtId="0" fontId="0" fillId="0" borderId="71" xfId="0" applyBorder="1" applyProtection="1">
      <protection locked="0"/>
    </xf>
    <xf numFmtId="0" fontId="9" fillId="0" borderId="81" xfId="0" applyFont="1" applyBorder="1" applyAlignment="1">
      <alignment horizontal="left" vertical="center"/>
    </xf>
    <xf numFmtId="0" fontId="0" fillId="0" borderId="82" xfId="0" applyBorder="1"/>
    <xf numFmtId="0" fontId="9" fillId="0" borderId="80" xfId="0" applyFont="1" applyBorder="1" applyAlignment="1">
      <alignment horizontal="left" vertical="center"/>
    </xf>
    <xf numFmtId="0" fontId="3" fillId="0" borderId="88" xfId="0" applyFont="1" applyBorder="1" applyAlignment="1" applyProtection="1">
      <alignment horizontal="left" vertical="center"/>
      <protection locked="0"/>
    </xf>
    <xf numFmtId="0" fontId="0" fillId="0" borderId="85" xfId="0" applyBorder="1" applyAlignment="1">
      <alignment horizontal="left" vertical="center"/>
    </xf>
    <xf numFmtId="166" fontId="10" fillId="0" borderId="15" xfId="1" applyNumberFormat="1" applyFont="1" applyFill="1" applyBorder="1" applyAlignment="1">
      <alignment horizontal="center" vertical="top"/>
    </xf>
    <xf numFmtId="166" fontId="10" fillId="0" borderId="16" xfId="1" applyNumberFormat="1" applyFont="1" applyFill="1" applyBorder="1" applyAlignment="1">
      <alignment horizontal="center" vertical="top"/>
    </xf>
    <xf numFmtId="0" fontId="19" fillId="0" borderId="22" xfId="1" applyFont="1" applyFill="1" applyBorder="1" applyAlignment="1">
      <alignment horizontal="left"/>
    </xf>
    <xf numFmtId="0" fontId="19" fillId="0" borderId="30" xfId="1" applyFont="1" applyFill="1" applyBorder="1" applyAlignment="1">
      <alignment horizontal="left"/>
    </xf>
    <xf numFmtId="0" fontId="19" fillId="0" borderId="31" xfId="1" applyFont="1" applyFill="1" applyBorder="1" applyAlignment="1">
      <alignment horizontal="left"/>
    </xf>
    <xf numFmtId="0" fontId="22" fillId="0" borderId="0" xfId="1" applyFont="1" applyBorder="1" applyAlignment="1">
      <alignment vertical="top" wrapText="1"/>
    </xf>
    <xf numFmtId="0" fontId="3" fillId="0" borderId="19" xfId="1" applyFont="1" applyBorder="1" applyAlignment="1">
      <alignment horizontal="center" vertical="center" wrapText="1"/>
    </xf>
    <xf numFmtId="0" fontId="10" fillId="0" borderId="20" xfId="1" applyBorder="1" applyAlignment="1">
      <alignment horizontal="center" vertical="center" wrapText="1"/>
    </xf>
    <xf numFmtId="0" fontId="10" fillId="0" borderId="21" xfId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horizontal="center"/>
    </xf>
    <xf numFmtId="0" fontId="21" fillId="0" borderId="26" xfId="1" applyFont="1" applyFill="1" applyBorder="1" applyAlignment="1">
      <alignment horizontal="center"/>
    </xf>
    <xf numFmtId="0" fontId="19" fillId="0" borderId="7" xfId="1" applyFont="1" applyFill="1" applyBorder="1" applyAlignment="1">
      <alignment horizontal="center" vertical="top"/>
    </xf>
    <xf numFmtId="166" fontId="19" fillId="0" borderId="7" xfId="1" applyNumberFormat="1" applyFont="1" applyFill="1" applyBorder="1" applyAlignment="1">
      <alignment horizontal="center" vertical="top"/>
    </xf>
    <xf numFmtId="166" fontId="19" fillId="0" borderId="4" xfId="1" applyNumberFormat="1" applyFont="1" applyFill="1" applyBorder="1" applyAlignment="1">
      <alignment horizontal="center" vertical="top"/>
    </xf>
    <xf numFmtId="1" fontId="10" fillId="0" borderId="7" xfId="1" applyNumberFormat="1" applyFont="1" applyFill="1" applyBorder="1" applyAlignment="1">
      <alignment horizontal="center" vertical="top"/>
    </xf>
    <xf numFmtId="1" fontId="10" fillId="0" borderId="13" xfId="1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center" vertical="top"/>
    </xf>
    <xf numFmtId="14" fontId="10" fillId="0" borderId="7" xfId="1" applyNumberFormat="1" applyFont="1" applyFill="1" applyBorder="1" applyAlignment="1">
      <alignment horizontal="center" vertical="top"/>
    </xf>
    <xf numFmtId="0" fontId="10" fillId="0" borderId="13" xfId="1" applyFont="1" applyFill="1" applyBorder="1" applyAlignment="1">
      <alignment horizontal="center" vertical="top"/>
    </xf>
    <xf numFmtId="0" fontId="19" fillId="0" borderId="15" xfId="1" applyFont="1" applyFill="1" applyBorder="1" applyAlignment="1">
      <alignment horizontal="center" vertical="top"/>
    </xf>
    <xf numFmtId="0" fontId="19" fillId="0" borderId="15" xfId="1" applyNumberFormat="1" applyFont="1" applyFill="1" applyBorder="1" applyAlignment="1">
      <alignment horizontal="center" vertical="top"/>
    </xf>
    <xf numFmtId="0" fontId="19" fillId="0" borderId="23" xfId="1" applyNumberFormat="1" applyFont="1" applyFill="1" applyBorder="1" applyAlignment="1">
      <alignment horizontal="center" vertical="top"/>
    </xf>
    <xf numFmtId="0" fontId="6" fillId="2" borderId="35" xfId="0" applyFont="1" applyFill="1" applyBorder="1" applyAlignment="1" applyProtection="1">
      <alignment horizontal="center" vertical="top"/>
      <protection locked="0"/>
    </xf>
    <xf numFmtId="0" fontId="6" fillId="2" borderId="36" xfId="0" applyFont="1" applyFill="1" applyBorder="1" applyAlignment="1" applyProtection="1">
      <alignment horizontal="center" vertical="top"/>
      <protection locked="0"/>
    </xf>
    <xf numFmtId="0" fontId="6" fillId="2" borderId="37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 vertical="top"/>
      <protection locked="0"/>
    </xf>
    <xf numFmtId="0" fontId="6" fillId="2" borderId="38" xfId="0" applyFont="1" applyFill="1" applyBorder="1" applyAlignment="1" applyProtection="1">
      <alignment horizontal="center" vertical="top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26" xfId="0" applyFont="1" applyBorder="1" applyAlignment="1" applyProtection="1">
      <alignment horizontal="center" vertical="top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180975</xdr:colOff>
      <xdr:row>2</xdr:row>
      <xdr:rowOff>0</xdr:rowOff>
    </xdr:to>
    <xdr:pic>
      <xdr:nvPicPr>
        <xdr:cNvPr id="2" name="Picture 1" descr="CCCSD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6097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0</xdr:row>
      <xdr:rowOff>137160</xdr:rowOff>
    </xdr:from>
    <xdr:ext cx="2186940" cy="723900"/>
    <xdr:pic>
      <xdr:nvPicPr>
        <xdr:cNvPr id="2" name="Picture 2">
          <a:extLst>
            <a:ext uri="{FF2B5EF4-FFF2-40B4-BE49-F238E27FC236}">
              <a16:creationId xmlns:a16="http://schemas.microsoft.com/office/drawing/2014/main" id="{98FA4C04-CDDA-4F26-A83B-1EF4E784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37160"/>
          <a:ext cx="218694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895350</xdr:colOff>
      <xdr:row>4</xdr:row>
      <xdr:rowOff>19050</xdr:rowOff>
    </xdr:to>
    <xdr:pic>
      <xdr:nvPicPr>
        <xdr:cNvPr id="2" name="Picture 1" descr="CCCSD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7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3</xdr:col>
      <xdr:colOff>817245</xdr:colOff>
      <xdr:row>3</xdr:row>
      <xdr:rowOff>361950</xdr:rowOff>
    </xdr:to>
    <xdr:pic>
      <xdr:nvPicPr>
        <xdr:cNvPr id="5" name="Picture 4" descr="CCCSDlog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6097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workbookViewId="0">
      <selection activeCell="A4" sqref="A4"/>
    </sheetView>
  </sheetViews>
  <sheetFormatPr defaultColWidth="9.140625" defaultRowHeight="12.75" x14ac:dyDescent="0.2"/>
  <cols>
    <col min="1" max="2" width="10.7109375" style="53" customWidth="1"/>
    <col min="3" max="4" width="8.7109375" style="53" customWidth="1"/>
    <col min="5" max="7" width="9.7109375" style="53" customWidth="1"/>
    <col min="8" max="8" width="15.7109375" style="53" customWidth="1"/>
    <col min="9" max="9" width="8.7109375" style="53" customWidth="1"/>
    <col min="10" max="10" width="10.7109375" style="53" customWidth="1"/>
    <col min="11" max="16384" width="9.140625" style="53"/>
  </cols>
  <sheetData>
    <row r="1" spans="1:10" ht="18" customHeight="1" x14ac:dyDescent="0.2">
      <c r="A1" s="257"/>
      <c r="B1" s="257"/>
      <c r="C1" s="258" t="s">
        <v>57</v>
      </c>
      <c r="D1" s="258"/>
      <c r="E1" s="258"/>
      <c r="F1" s="258"/>
      <c r="G1" s="258"/>
      <c r="H1" s="258"/>
      <c r="I1" s="258"/>
      <c r="J1" s="258"/>
    </row>
    <row r="2" spans="1:10" ht="35.1" customHeight="1" thickBot="1" x14ac:dyDescent="0.45">
      <c r="B2" s="65"/>
      <c r="C2" s="259" t="s">
        <v>25</v>
      </c>
      <c r="D2" s="259"/>
      <c r="E2" s="259"/>
      <c r="F2" s="259"/>
      <c r="G2" s="259"/>
      <c r="H2" s="259"/>
      <c r="I2" s="259"/>
      <c r="J2" s="259"/>
    </row>
    <row r="3" spans="1:10" s="66" customFormat="1" x14ac:dyDescent="0.2">
      <c r="A3" s="253" t="s">
        <v>0</v>
      </c>
      <c r="B3" s="254"/>
      <c r="C3" s="254"/>
      <c r="D3" s="254"/>
      <c r="E3" s="254"/>
      <c r="F3" s="254"/>
      <c r="G3" s="255"/>
      <c r="H3" s="253" t="s">
        <v>115</v>
      </c>
      <c r="I3" s="254"/>
      <c r="J3" s="256"/>
    </row>
    <row r="4" spans="1:10" s="66" customFormat="1" x14ac:dyDescent="0.2">
      <c r="A4" s="60" t="s">
        <v>65</v>
      </c>
      <c r="B4" s="244"/>
      <c r="C4" s="244"/>
      <c r="D4" s="244"/>
      <c r="E4" s="57" t="s">
        <v>71</v>
      </c>
      <c r="F4" s="260"/>
      <c r="G4" s="261"/>
      <c r="H4" s="60" t="s">
        <v>67</v>
      </c>
      <c r="I4" s="262"/>
      <c r="J4" s="263"/>
    </row>
    <row r="5" spans="1:10" s="66" customFormat="1" x14ac:dyDescent="0.2">
      <c r="A5" s="60" t="s">
        <v>68</v>
      </c>
      <c r="B5" s="244"/>
      <c r="C5" s="244"/>
      <c r="D5" s="244"/>
      <c r="E5" s="57" t="s">
        <v>72</v>
      </c>
      <c r="F5" s="244"/>
      <c r="G5" s="265"/>
      <c r="H5" s="60" t="s">
        <v>70</v>
      </c>
      <c r="I5" s="244"/>
      <c r="J5" s="264"/>
    </row>
    <row r="6" spans="1:10" s="66" customFormat="1" ht="13.5" thickBot="1" x14ac:dyDescent="0.25">
      <c r="A6" s="61" t="s">
        <v>69</v>
      </c>
      <c r="B6" s="245"/>
      <c r="C6" s="245"/>
      <c r="D6" s="245"/>
      <c r="E6" s="79" t="s">
        <v>2</v>
      </c>
      <c r="F6" s="246"/>
      <c r="G6" s="247"/>
      <c r="H6" s="61" t="s">
        <v>71</v>
      </c>
      <c r="I6" s="248"/>
      <c r="J6" s="249"/>
    </row>
    <row r="7" spans="1:10" s="66" customFormat="1" x14ac:dyDescent="0.2">
      <c r="A7" s="77" t="s">
        <v>66</v>
      </c>
      <c r="B7" s="80"/>
      <c r="C7" s="78" t="s">
        <v>3</v>
      </c>
      <c r="D7" s="250"/>
      <c r="E7" s="251"/>
      <c r="F7" s="252"/>
      <c r="G7" s="78" t="s">
        <v>4</v>
      </c>
      <c r="H7" s="84"/>
      <c r="I7" s="80" t="s">
        <v>28</v>
      </c>
      <c r="J7" s="85"/>
    </row>
    <row r="8" spans="1:10" s="66" customFormat="1" ht="34.5" thickBot="1" x14ac:dyDescent="0.25">
      <c r="A8" s="62" t="s">
        <v>4</v>
      </c>
      <c r="B8" s="63" t="s">
        <v>5</v>
      </c>
      <c r="C8" s="63" t="s">
        <v>58</v>
      </c>
      <c r="D8" s="63" t="s">
        <v>7</v>
      </c>
      <c r="E8" s="63" t="s">
        <v>59</v>
      </c>
      <c r="F8" s="63" t="s">
        <v>60</v>
      </c>
      <c r="G8" s="63" t="s">
        <v>61</v>
      </c>
      <c r="H8" s="63" t="s">
        <v>9</v>
      </c>
      <c r="I8" s="63" t="s">
        <v>62</v>
      </c>
      <c r="J8" s="64" t="s">
        <v>63</v>
      </c>
    </row>
    <row r="9" spans="1:10" s="66" customFormat="1" ht="20.100000000000001" customHeight="1" thickTop="1" x14ac:dyDescent="0.2">
      <c r="A9" s="81">
        <v>0</v>
      </c>
      <c r="B9" s="67"/>
      <c r="C9" s="68"/>
      <c r="D9" s="68"/>
      <c r="E9" s="68"/>
      <c r="F9" s="68"/>
      <c r="G9" s="68"/>
      <c r="H9" s="67"/>
      <c r="I9" s="68"/>
      <c r="J9" s="69"/>
    </row>
    <row r="10" spans="1:10" s="66" customFormat="1" ht="20.100000000000001" customHeight="1" x14ac:dyDescent="0.2">
      <c r="A10" s="82"/>
      <c r="B10" s="70"/>
      <c r="C10" s="71"/>
      <c r="D10" s="71"/>
      <c r="E10" s="71"/>
      <c r="F10" s="71"/>
      <c r="G10" s="71"/>
      <c r="H10" s="70"/>
      <c r="I10" s="71"/>
      <c r="J10" s="72"/>
    </row>
    <row r="11" spans="1:10" s="66" customFormat="1" ht="20.100000000000001" customHeight="1" x14ac:dyDescent="0.2">
      <c r="A11" s="82"/>
      <c r="B11" s="70"/>
      <c r="C11" s="71"/>
      <c r="D11" s="71"/>
      <c r="E11" s="71"/>
      <c r="F11" s="71"/>
      <c r="G11" s="71"/>
      <c r="H11" s="70"/>
      <c r="I11" s="71"/>
      <c r="J11" s="72"/>
    </row>
    <row r="12" spans="1:10" s="66" customFormat="1" ht="20.100000000000001" customHeight="1" x14ac:dyDescent="0.2">
      <c r="A12" s="82"/>
      <c r="B12" s="70"/>
      <c r="C12" s="71"/>
      <c r="D12" s="71"/>
      <c r="E12" s="71"/>
      <c r="F12" s="71"/>
      <c r="G12" s="71"/>
      <c r="H12" s="70"/>
      <c r="I12" s="71"/>
      <c r="J12" s="72"/>
    </row>
    <row r="13" spans="1:10" s="66" customFormat="1" ht="20.100000000000001" customHeight="1" x14ac:dyDescent="0.2">
      <c r="A13" s="82"/>
      <c r="B13" s="70"/>
      <c r="C13" s="71"/>
      <c r="D13" s="71"/>
      <c r="E13" s="71"/>
      <c r="F13" s="71"/>
      <c r="G13" s="71"/>
      <c r="H13" s="70"/>
      <c r="I13" s="71"/>
      <c r="J13" s="72"/>
    </row>
    <row r="14" spans="1:10" s="66" customFormat="1" ht="20.100000000000001" customHeight="1" x14ac:dyDescent="0.2">
      <c r="A14" s="82"/>
      <c r="B14" s="70"/>
      <c r="C14" s="71"/>
      <c r="D14" s="71"/>
      <c r="E14" s="71"/>
      <c r="F14" s="71"/>
      <c r="G14" s="71"/>
      <c r="H14" s="70"/>
      <c r="I14" s="71"/>
      <c r="J14" s="72"/>
    </row>
    <row r="15" spans="1:10" s="66" customFormat="1" ht="20.100000000000001" customHeight="1" x14ac:dyDescent="0.2">
      <c r="A15" s="82"/>
      <c r="B15" s="70"/>
      <c r="C15" s="71"/>
      <c r="D15" s="71"/>
      <c r="E15" s="71"/>
      <c r="F15" s="71"/>
      <c r="G15" s="71"/>
      <c r="H15" s="70"/>
      <c r="I15" s="71"/>
      <c r="J15" s="72"/>
    </row>
    <row r="16" spans="1:10" s="66" customFormat="1" ht="20.100000000000001" customHeight="1" x14ac:dyDescent="0.2">
      <c r="A16" s="82"/>
      <c r="B16" s="70"/>
      <c r="C16" s="71"/>
      <c r="D16" s="71"/>
      <c r="E16" s="71"/>
      <c r="F16" s="71"/>
      <c r="G16" s="71"/>
      <c r="H16" s="70"/>
      <c r="I16" s="71"/>
      <c r="J16" s="72"/>
    </row>
    <row r="17" spans="1:10" s="66" customFormat="1" ht="20.100000000000001" customHeight="1" x14ac:dyDescent="0.2">
      <c r="A17" s="82"/>
      <c r="B17" s="70"/>
      <c r="C17" s="71"/>
      <c r="D17" s="71"/>
      <c r="E17" s="71"/>
      <c r="F17" s="71"/>
      <c r="G17" s="71"/>
      <c r="H17" s="70"/>
      <c r="I17" s="71"/>
      <c r="J17" s="72"/>
    </row>
    <row r="18" spans="1:10" s="66" customFormat="1" ht="20.100000000000001" customHeight="1" x14ac:dyDescent="0.2">
      <c r="A18" s="82"/>
      <c r="B18" s="70"/>
      <c r="C18" s="71"/>
      <c r="D18" s="71"/>
      <c r="E18" s="71"/>
      <c r="F18" s="71"/>
      <c r="G18" s="71"/>
      <c r="H18" s="70"/>
      <c r="I18" s="71"/>
      <c r="J18" s="72"/>
    </row>
    <row r="19" spans="1:10" s="66" customFormat="1" ht="20.100000000000001" customHeight="1" x14ac:dyDescent="0.2">
      <c r="A19" s="82"/>
      <c r="B19" s="70"/>
      <c r="C19" s="71"/>
      <c r="D19" s="71"/>
      <c r="E19" s="71"/>
      <c r="F19" s="71"/>
      <c r="G19" s="71"/>
      <c r="H19" s="70"/>
      <c r="I19" s="71"/>
      <c r="J19" s="72"/>
    </row>
    <row r="20" spans="1:10" s="66" customFormat="1" ht="20.100000000000001" customHeight="1" x14ac:dyDescent="0.2">
      <c r="A20" s="82"/>
      <c r="B20" s="70"/>
      <c r="C20" s="71"/>
      <c r="D20" s="71"/>
      <c r="E20" s="71"/>
      <c r="F20" s="71"/>
      <c r="G20" s="71"/>
      <c r="H20" s="70"/>
      <c r="I20" s="71"/>
      <c r="J20" s="72"/>
    </row>
    <row r="21" spans="1:10" s="66" customFormat="1" ht="20.100000000000001" customHeight="1" x14ac:dyDescent="0.2">
      <c r="A21" s="82"/>
      <c r="B21" s="70"/>
      <c r="C21" s="71"/>
      <c r="D21" s="71"/>
      <c r="E21" s="71"/>
      <c r="F21" s="71"/>
      <c r="G21" s="71"/>
      <c r="H21" s="70"/>
      <c r="I21" s="71"/>
      <c r="J21" s="72"/>
    </row>
    <row r="22" spans="1:10" s="66" customFormat="1" ht="20.100000000000001" customHeight="1" x14ac:dyDescent="0.2">
      <c r="A22" s="82"/>
      <c r="B22" s="70"/>
      <c r="C22" s="71"/>
      <c r="D22" s="71"/>
      <c r="E22" s="71"/>
      <c r="F22" s="71"/>
      <c r="G22" s="71"/>
      <c r="H22" s="70"/>
      <c r="I22" s="71"/>
      <c r="J22" s="72"/>
    </row>
    <row r="23" spans="1:10" s="66" customFormat="1" ht="20.100000000000001" customHeight="1" x14ac:dyDescent="0.2">
      <c r="A23" s="82"/>
      <c r="B23" s="70"/>
      <c r="C23" s="71"/>
      <c r="D23" s="71"/>
      <c r="E23" s="71"/>
      <c r="F23" s="71"/>
      <c r="G23" s="71"/>
      <c r="H23" s="70"/>
      <c r="I23" s="71"/>
      <c r="J23" s="72"/>
    </row>
    <row r="24" spans="1:10" s="66" customFormat="1" ht="20.100000000000001" customHeight="1" x14ac:dyDescent="0.2">
      <c r="A24" s="82"/>
      <c r="B24" s="70"/>
      <c r="C24" s="71"/>
      <c r="D24" s="71"/>
      <c r="E24" s="71"/>
      <c r="F24" s="71"/>
      <c r="G24" s="71"/>
      <c r="H24" s="70"/>
      <c r="I24" s="71"/>
      <c r="J24" s="72"/>
    </row>
    <row r="25" spans="1:10" s="66" customFormat="1" ht="20.100000000000001" customHeight="1" x14ac:dyDescent="0.2">
      <c r="A25" s="82"/>
      <c r="B25" s="70"/>
      <c r="C25" s="71"/>
      <c r="D25" s="71"/>
      <c r="E25" s="71"/>
      <c r="F25" s="71"/>
      <c r="G25" s="71"/>
      <c r="H25" s="70"/>
      <c r="I25" s="71"/>
      <c r="J25" s="72"/>
    </row>
    <row r="26" spans="1:10" s="66" customFormat="1" ht="20.100000000000001" customHeight="1" x14ac:dyDescent="0.2">
      <c r="A26" s="82"/>
      <c r="B26" s="70"/>
      <c r="C26" s="71"/>
      <c r="D26" s="71"/>
      <c r="E26" s="71"/>
      <c r="F26" s="71"/>
      <c r="G26" s="71"/>
      <c r="H26" s="70"/>
      <c r="I26" s="71"/>
      <c r="J26" s="72"/>
    </row>
    <row r="27" spans="1:10" s="66" customFormat="1" ht="20.100000000000001" customHeight="1" x14ac:dyDescent="0.2">
      <c r="A27" s="82"/>
      <c r="B27" s="70"/>
      <c r="C27" s="71"/>
      <c r="D27" s="71"/>
      <c r="E27" s="71"/>
      <c r="F27" s="71"/>
      <c r="G27" s="71"/>
      <c r="H27" s="70"/>
      <c r="I27" s="71"/>
      <c r="J27" s="72"/>
    </row>
    <row r="28" spans="1:10" s="66" customFormat="1" ht="20.100000000000001" customHeight="1" x14ac:dyDescent="0.2">
      <c r="A28" s="82"/>
      <c r="B28" s="70"/>
      <c r="C28" s="71"/>
      <c r="D28" s="71"/>
      <c r="E28" s="71"/>
      <c r="F28" s="71"/>
      <c r="G28" s="71"/>
      <c r="H28" s="70"/>
      <c r="I28" s="71"/>
      <c r="J28" s="72"/>
    </row>
    <row r="29" spans="1:10" s="66" customFormat="1" ht="20.100000000000001" customHeight="1" x14ac:dyDescent="0.2">
      <c r="A29" s="82"/>
      <c r="B29" s="70"/>
      <c r="C29" s="71"/>
      <c r="D29" s="71"/>
      <c r="E29" s="71"/>
      <c r="F29" s="71"/>
      <c r="G29" s="71"/>
      <c r="H29" s="70"/>
      <c r="I29" s="71"/>
      <c r="J29" s="72"/>
    </row>
    <row r="30" spans="1:10" s="66" customFormat="1" ht="20.100000000000001" customHeight="1" x14ac:dyDescent="0.2">
      <c r="A30" s="82"/>
      <c r="B30" s="70"/>
      <c r="C30" s="71"/>
      <c r="D30" s="71"/>
      <c r="E30" s="71"/>
      <c r="F30" s="71"/>
      <c r="G30" s="71"/>
      <c r="H30" s="70"/>
      <c r="I30" s="71"/>
      <c r="J30" s="72"/>
    </row>
    <row r="31" spans="1:10" s="66" customFormat="1" ht="20.100000000000001" customHeight="1" x14ac:dyDescent="0.2">
      <c r="A31" s="82"/>
      <c r="B31" s="70"/>
      <c r="C31" s="71"/>
      <c r="D31" s="71"/>
      <c r="E31" s="71"/>
      <c r="F31" s="71"/>
      <c r="G31" s="71"/>
      <c r="H31" s="70"/>
      <c r="I31" s="71"/>
      <c r="J31" s="72"/>
    </row>
    <row r="32" spans="1:10" s="66" customFormat="1" ht="20.100000000000001" customHeight="1" x14ac:dyDescent="0.2">
      <c r="A32" s="82"/>
      <c r="B32" s="70"/>
      <c r="C32" s="71"/>
      <c r="D32" s="71"/>
      <c r="E32" s="71"/>
      <c r="F32" s="71"/>
      <c r="G32" s="71"/>
      <c r="H32" s="70"/>
      <c r="I32" s="71"/>
      <c r="J32" s="72"/>
    </row>
    <row r="33" spans="1:10" s="66" customFormat="1" ht="20.100000000000001" customHeight="1" x14ac:dyDescent="0.2">
      <c r="A33" s="82"/>
      <c r="B33" s="70"/>
      <c r="C33" s="71"/>
      <c r="D33" s="71"/>
      <c r="E33" s="71"/>
      <c r="F33" s="71"/>
      <c r="G33" s="71"/>
      <c r="H33" s="70"/>
      <c r="I33" s="71"/>
      <c r="J33" s="72"/>
    </row>
    <row r="34" spans="1:10" s="66" customFormat="1" ht="20.100000000000001" customHeight="1" thickBot="1" x14ac:dyDescent="0.25">
      <c r="A34" s="83"/>
      <c r="B34" s="73"/>
      <c r="C34" s="74"/>
      <c r="D34" s="74"/>
      <c r="E34" s="74"/>
      <c r="F34" s="74"/>
      <c r="G34" s="74"/>
      <c r="H34" s="73"/>
      <c r="I34" s="74"/>
      <c r="J34" s="75"/>
    </row>
    <row r="35" spans="1:10" s="66" customFormat="1" ht="24.95" customHeight="1" thickBot="1" x14ac:dyDescent="0.25">
      <c r="A35" s="241" t="s">
        <v>64</v>
      </c>
      <c r="B35" s="242"/>
      <c r="C35" s="242"/>
      <c r="D35" s="242"/>
      <c r="E35" s="242"/>
      <c r="F35" s="242"/>
      <c r="G35" s="242"/>
      <c r="H35" s="242"/>
      <c r="I35" s="242"/>
      <c r="J35" s="243"/>
    </row>
    <row r="36" spans="1:10" s="54" customFormat="1" ht="20.100000000000001" customHeight="1" x14ac:dyDescent="0.2"/>
    <row r="37" spans="1:10" s="54" customFormat="1" ht="20.100000000000001" customHeight="1" x14ac:dyDescent="0.2"/>
    <row r="38" spans="1:10" s="54" customFormat="1" ht="20.100000000000001" customHeight="1" x14ac:dyDescent="0.2"/>
    <row r="39" spans="1:10" s="54" customFormat="1" ht="20.100000000000001" customHeight="1" x14ac:dyDescent="0.2"/>
  </sheetData>
  <mergeCells count="16">
    <mergeCell ref="B4:D4"/>
    <mergeCell ref="F4:G4"/>
    <mergeCell ref="I4:J4"/>
    <mergeCell ref="I5:J5"/>
    <mergeCell ref="F5:G5"/>
    <mergeCell ref="A3:G3"/>
    <mergeCell ref="H3:J3"/>
    <mergeCell ref="A1:B1"/>
    <mergeCell ref="C1:J1"/>
    <mergeCell ref="C2:J2"/>
    <mergeCell ref="A35:J35"/>
    <mergeCell ref="B5:D5"/>
    <mergeCell ref="B6:D6"/>
    <mergeCell ref="F6:G6"/>
    <mergeCell ref="I6:J6"/>
    <mergeCell ref="D7:F7"/>
  </mergeCells>
  <printOptions horizontalCentered="1" verticalCentered="1"/>
  <pageMargins left="0.76" right="0.75" top="0.78" bottom="0.54" header="0.5" footer="0.5"/>
  <pageSetup scale="86" fitToHeight="0" orientation="portrait" r:id="rId1"/>
  <headerFooter alignWithMargins="0">
    <oddHeader>&amp;RPrinted: &amp;D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4FCF-C889-491E-8982-DCF55B7648C3}">
  <dimension ref="A1:Q999"/>
  <sheetViews>
    <sheetView topLeftCell="A4" zoomScaleNormal="100" workbookViewId="0">
      <selection activeCell="A14" sqref="A14"/>
    </sheetView>
  </sheetViews>
  <sheetFormatPr defaultColWidth="9.140625" defaultRowHeight="12.75" x14ac:dyDescent="0.2"/>
  <cols>
    <col min="1" max="1" width="4" style="1" customWidth="1"/>
    <col min="2" max="2" width="3.140625" style="183" customWidth="1"/>
    <col min="3" max="3" width="6.85546875" style="183" bestFit="1" customWidth="1"/>
    <col min="4" max="4" width="13.7109375" style="1" customWidth="1"/>
    <col min="5" max="5" width="10" style="1" bestFit="1" customWidth="1"/>
    <col min="6" max="6" width="11.5703125" style="183" bestFit="1" customWidth="1"/>
    <col min="7" max="7" width="9.140625" style="1"/>
    <col min="8" max="8" width="9.42578125" style="1" bestFit="1" customWidth="1"/>
    <col min="9" max="9" width="11.42578125" style="1" bestFit="1" customWidth="1"/>
    <col min="10" max="10" width="9.5703125" style="1" bestFit="1" customWidth="1"/>
    <col min="11" max="11" width="11.85546875" style="1" bestFit="1" customWidth="1"/>
    <col min="12" max="12" width="9.42578125" style="1" bestFit="1" customWidth="1"/>
    <col min="13" max="13" width="9.5703125" style="1" bestFit="1" customWidth="1"/>
    <col min="14" max="14" width="9.140625" style="1"/>
    <col min="15" max="15" width="11.42578125" style="183" customWidth="1"/>
    <col min="16" max="16384" width="9.140625" style="1"/>
  </cols>
  <sheetData>
    <row r="1" spans="1:17" ht="12.75" customHeight="1" x14ac:dyDescent="0.2">
      <c r="A1" s="299" t="s">
        <v>131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O1" s="1"/>
    </row>
    <row r="2" spans="1:17" ht="12.75" customHeight="1" x14ac:dyDescent="0.2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O2" s="1"/>
    </row>
    <row r="3" spans="1:17" ht="13.5" customHeight="1" x14ac:dyDescent="0.2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O3" s="1"/>
    </row>
    <row r="4" spans="1:17" ht="30.75" thickBot="1" x14ac:dyDescent="0.45">
      <c r="A4" s="240"/>
      <c r="B4" s="240"/>
      <c r="C4" s="240"/>
      <c r="D4" s="240"/>
      <c r="E4" s="240"/>
      <c r="F4" s="305" t="s">
        <v>25</v>
      </c>
      <c r="G4" s="305"/>
      <c r="H4" s="305"/>
      <c r="I4" s="305"/>
      <c r="J4" s="305"/>
      <c r="K4" s="305"/>
      <c r="L4" s="305"/>
      <c r="M4" s="305"/>
      <c r="O4" s="1"/>
    </row>
    <row r="5" spans="1:17" ht="18.75" customHeight="1" thickTop="1" thickBot="1" x14ac:dyDescent="0.25">
      <c r="A5" s="301" t="s">
        <v>0</v>
      </c>
      <c r="B5" s="302"/>
      <c r="C5" s="302"/>
      <c r="D5" s="302"/>
      <c r="E5" s="303"/>
      <c r="F5" s="303"/>
      <c r="G5" s="303"/>
      <c r="H5" s="303"/>
      <c r="I5" s="303"/>
      <c r="J5" s="303"/>
      <c r="K5" s="303" t="s">
        <v>1</v>
      </c>
      <c r="L5" s="303"/>
      <c r="M5" s="304"/>
      <c r="O5" s="1"/>
    </row>
    <row r="6" spans="1:17" ht="20.100000000000001" customHeight="1" thickTop="1" x14ac:dyDescent="0.2">
      <c r="A6" s="310" t="s">
        <v>130</v>
      </c>
      <c r="B6" s="311"/>
      <c r="C6" s="311"/>
      <c r="D6" s="283"/>
      <c r="E6" s="284"/>
      <c r="F6" s="239" t="s">
        <v>129</v>
      </c>
      <c r="G6" s="285"/>
      <c r="H6" s="286"/>
      <c r="I6" s="286"/>
      <c r="J6" s="287"/>
      <c r="K6" s="239" t="s">
        <v>128</v>
      </c>
      <c r="L6" s="283"/>
      <c r="M6" s="288"/>
      <c r="O6" s="1"/>
      <c r="Q6" s="238"/>
    </row>
    <row r="7" spans="1:17" ht="20.100000000000001" customHeight="1" x14ac:dyDescent="0.2">
      <c r="A7" s="289" t="s">
        <v>127</v>
      </c>
      <c r="B7" s="290"/>
      <c r="C7" s="291"/>
      <c r="D7" s="292"/>
      <c r="E7" s="293"/>
      <c r="F7" s="237" t="s">
        <v>126</v>
      </c>
      <c r="G7" s="307"/>
      <c r="H7" s="291"/>
      <c r="I7" s="291"/>
      <c r="J7" s="308"/>
      <c r="K7" s="237" t="s">
        <v>125</v>
      </c>
      <c r="L7" s="307"/>
      <c r="M7" s="309"/>
      <c r="O7" s="1"/>
    </row>
    <row r="8" spans="1:17" ht="20.100000000000001" customHeight="1" thickBot="1" x14ac:dyDescent="0.25">
      <c r="A8" s="275" t="s">
        <v>124</v>
      </c>
      <c r="B8" s="276"/>
      <c r="C8" s="276"/>
      <c r="D8" s="277"/>
      <c r="E8" s="278"/>
      <c r="F8" s="235" t="s">
        <v>123</v>
      </c>
      <c r="G8" s="279"/>
      <c r="H8" s="280"/>
      <c r="I8" s="235" t="s">
        <v>2</v>
      </c>
      <c r="J8" s="236"/>
      <c r="K8" s="235" t="s">
        <v>122</v>
      </c>
      <c r="L8" s="281"/>
      <c r="M8" s="282"/>
      <c r="O8" s="1"/>
    </row>
    <row r="9" spans="1:17" ht="12" customHeight="1" thickTop="1" thickBot="1" x14ac:dyDescent="0.25">
      <c r="A9" s="306"/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O9" s="3"/>
    </row>
    <row r="10" spans="1:17" ht="20.100000000000001" customHeight="1" thickTop="1" thickBot="1" x14ac:dyDescent="0.25">
      <c r="A10" s="234" t="s">
        <v>3</v>
      </c>
      <c r="B10" s="294"/>
      <c r="C10" s="295"/>
      <c r="D10" s="295"/>
      <c r="E10" s="295"/>
      <c r="F10" s="295"/>
      <c r="G10" s="295"/>
      <c r="H10" s="296"/>
      <c r="I10" s="233" t="s">
        <v>4</v>
      </c>
      <c r="J10" s="232"/>
      <c r="K10" s="231" t="s">
        <v>121</v>
      </c>
      <c r="L10" s="297"/>
      <c r="M10" s="298"/>
      <c r="O10" s="3"/>
    </row>
    <row r="11" spans="1:17" ht="13.5" thickTop="1" x14ac:dyDescent="0.2">
      <c r="A11" s="266" t="s">
        <v>4</v>
      </c>
      <c r="B11" s="267"/>
      <c r="C11" s="268"/>
      <c r="D11" s="230" t="s">
        <v>20</v>
      </c>
      <c r="E11" s="229" t="s">
        <v>5</v>
      </c>
      <c r="F11" s="224" t="s">
        <v>6</v>
      </c>
      <c r="G11" s="224" t="s">
        <v>120</v>
      </c>
      <c r="H11" s="224" t="s">
        <v>7</v>
      </c>
      <c r="I11" s="226" t="s">
        <v>8</v>
      </c>
      <c r="J11" s="228" t="s">
        <v>7</v>
      </c>
      <c r="K11" s="225" t="s">
        <v>9</v>
      </c>
      <c r="L11" s="224" t="s">
        <v>10</v>
      </c>
      <c r="M11" s="223" t="s">
        <v>10</v>
      </c>
      <c r="N11" s="216"/>
      <c r="O11" s="227" t="s">
        <v>21</v>
      </c>
    </row>
    <row r="12" spans="1:17" x14ac:dyDescent="0.2">
      <c r="A12" s="269"/>
      <c r="B12" s="270"/>
      <c r="C12" s="271"/>
      <c r="D12" s="224" t="s">
        <v>11</v>
      </c>
      <c r="E12" s="225"/>
      <c r="F12" s="224" t="s">
        <v>24</v>
      </c>
      <c r="G12" s="224" t="s">
        <v>119</v>
      </c>
      <c r="H12" s="224" t="s">
        <v>12</v>
      </c>
      <c r="I12" s="226" t="s">
        <v>13</v>
      </c>
      <c r="J12" s="224" t="s">
        <v>14</v>
      </c>
      <c r="K12" s="225"/>
      <c r="L12" s="224" t="s">
        <v>15</v>
      </c>
      <c r="M12" s="223" t="s">
        <v>16</v>
      </c>
      <c r="N12" s="216"/>
      <c r="O12" s="222" t="s">
        <v>22</v>
      </c>
    </row>
    <row r="13" spans="1:17" ht="13.5" thickBot="1" x14ac:dyDescent="0.25">
      <c r="A13" s="272"/>
      <c r="B13" s="273"/>
      <c r="C13" s="274"/>
      <c r="D13" s="221"/>
      <c r="E13" s="219"/>
      <c r="F13" s="218" t="s">
        <v>17</v>
      </c>
      <c r="G13" s="218"/>
      <c r="H13" s="218" t="s">
        <v>18</v>
      </c>
      <c r="I13" s="220"/>
      <c r="J13" s="218"/>
      <c r="K13" s="219"/>
      <c r="L13" s="218" t="s">
        <v>18</v>
      </c>
      <c r="M13" s="217"/>
      <c r="N13" s="216"/>
      <c r="O13" s="215" t="s">
        <v>23</v>
      </c>
    </row>
    <row r="14" spans="1:17" ht="21.75" customHeight="1" thickTop="1" x14ac:dyDescent="0.2">
      <c r="A14" s="214">
        <v>0</v>
      </c>
      <c r="B14" s="213" t="s">
        <v>19</v>
      </c>
      <c r="C14" s="212">
        <v>0</v>
      </c>
      <c r="D14" s="209"/>
      <c r="E14" s="210"/>
      <c r="F14" s="211"/>
      <c r="G14" s="211"/>
      <c r="H14" s="209"/>
      <c r="I14" s="209"/>
      <c r="J14" s="194">
        <f>H14-I14</f>
        <v>0</v>
      </c>
      <c r="K14" s="210"/>
      <c r="L14" s="209"/>
      <c r="M14" s="208">
        <f>L14-I14+(D14/12)</f>
        <v>0</v>
      </c>
      <c r="O14" s="207"/>
    </row>
    <row r="15" spans="1:17" x14ac:dyDescent="0.2">
      <c r="A15" s="199"/>
      <c r="B15" s="198"/>
      <c r="C15" s="197"/>
      <c r="D15" s="196"/>
      <c r="E15" s="193"/>
      <c r="F15" s="192"/>
      <c r="G15" s="192"/>
      <c r="H15" s="203"/>
      <c r="I15" s="203"/>
      <c r="J15" s="202"/>
      <c r="K15" s="193"/>
      <c r="L15" s="203"/>
      <c r="M15" s="201"/>
      <c r="O15" s="200">
        <f>(A16*100+C16)-(A14*100+C14)</f>
        <v>0</v>
      </c>
    </row>
    <row r="16" spans="1:17" x14ac:dyDescent="0.2">
      <c r="A16" s="199">
        <v>0</v>
      </c>
      <c r="B16" s="205" t="s">
        <v>19</v>
      </c>
      <c r="C16" s="197"/>
      <c r="D16" s="203"/>
      <c r="E16" s="193"/>
      <c r="F16" s="192"/>
      <c r="G16" s="192"/>
      <c r="H16" s="203"/>
      <c r="I16" s="195">
        <f>ROUND(I14+((A16*100+C16)-(A14*100+C14))*F15,2)</f>
        <v>0</v>
      </c>
      <c r="J16" s="194">
        <f>H16-I16</f>
        <v>0</v>
      </c>
      <c r="K16" s="193"/>
      <c r="L16" s="203"/>
      <c r="M16" s="191">
        <f>L16-I16+(D16/12)</f>
        <v>0</v>
      </c>
      <c r="O16" s="190"/>
    </row>
    <row r="17" spans="1:16" x14ac:dyDescent="0.2">
      <c r="A17" s="199"/>
      <c r="B17" s="198"/>
      <c r="C17" s="197"/>
      <c r="D17" s="196"/>
      <c r="E17" s="193"/>
      <c r="F17" s="192"/>
      <c r="G17" s="192"/>
      <c r="H17" s="203"/>
      <c r="I17" s="195"/>
      <c r="J17" s="202"/>
      <c r="K17" s="193"/>
      <c r="L17" s="203"/>
      <c r="M17" s="201"/>
      <c r="O17" s="200">
        <f>(A18*100+C18)-(A16*100+C16)</f>
        <v>0</v>
      </c>
    </row>
    <row r="18" spans="1:16" x14ac:dyDescent="0.2">
      <c r="A18" s="199">
        <v>0</v>
      </c>
      <c r="B18" s="205" t="s">
        <v>19</v>
      </c>
      <c r="C18" s="197"/>
      <c r="D18" s="203"/>
      <c r="E18" s="193"/>
      <c r="F18" s="192"/>
      <c r="G18" s="192"/>
      <c r="H18" s="203"/>
      <c r="I18" s="195">
        <f>ROUND(I16+((A18*100+C18)-(A16*100+C16))*F17,2)</f>
        <v>0</v>
      </c>
      <c r="J18" s="194">
        <f>H18-I18</f>
        <v>0</v>
      </c>
      <c r="K18" s="193"/>
      <c r="L18" s="203"/>
      <c r="M18" s="191">
        <f>L18-I18+(D18/12)</f>
        <v>0</v>
      </c>
      <c r="O18" s="190"/>
    </row>
    <row r="19" spans="1:16" x14ac:dyDescent="0.2">
      <c r="A19" s="199"/>
      <c r="B19" s="198"/>
      <c r="C19" s="197"/>
      <c r="D19" s="196"/>
      <c r="E19" s="193"/>
      <c r="F19" s="192"/>
      <c r="G19" s="192"/>
      <c r="H19" s="203"/>
      <c r="I19" s="195"/>
      <c r="J19" s="202"/>
      <c r="K19" s="193"/>
      <c r="L19" s="203"/>
      <c r="M19" s="201"/>
      <c r="O19" s="200">
        <f>(A20*100+C20)-(A18*100+C18)</f>
        <v>0</v>
      </c>
    </row>
    <row r="20" spans="1:16" x14ac:dyDescent="0.2">
      <c r="A20" s="199"/>
      <c r="B20" s="205" t="s">
        <v>19</v>
      </c>
      <c r="C20" s="197"/>
      <c r="D20" s="203"/>
      <c r="E20" s="193"/>
      <c r="F20" s="192"/>
      <c r="G20" s="192"/>
      <c r="H20" s="203"/>
      <c r="I20" s="195">
        <f>ROUND(I18+((A20*100+C20)-(A18*100+C18))*F19,2)</f>
        <v>0</v>
      </c>
      <c r="J20" s="194">
        <f>H20-I20</f>
        <v>0</v>
      </c>
      <c r="K20" s="193"/>
      <c r="L20" s="203"/>
      <c r="M20" s="191">
        <f>L20-I20+(D20/12)</f>
        <v>0</v>
      </c>
      <c r="O20" s="190"/>
    </row>
    <row r="21" spans="1:16" x14ac:dyDescent="0.2">
      <c r="A21" s="199"/>
      <c r="B21" s="198"/>
      <c r="C21" s="197"/>
      <c r="D21" s="196"/>
      <c r="E21" s="193"/>
      <c r="F21" s="192"/>
      <c r="G21" s="192"/>
      <c r="H21" s="203"/>
      <c r="I21" s="195"/>
      <c r="J21" s="202"/>
      <c r="K21" s="193"/>
      <c r="L21" s="203"/>
      <c r="M21" s="201"/>
      <c r="O21" s="200">
        <f>(A22*100+C22)-(A20*100+C20)</f>
        <v>0</v>
      </c>
    </row>
    <row r="22" spans="1:16" x14ac:dyDescent="0.2">
      <c r="A22" s="199"/>
      <c r="B22" s="205" t="s">
        <v>19</v>
      </c>
      <c r="C22" s="197"/>
      <c r="D22" s="203"/>
      <c r="E22" s="193"/>
      <c r="F22" s="192"/>
      <c r="G22" s="192"/>
      <c r="H22" s="203"/>
      <c r="I22" s="195">
        <f>ROUND(I20+((A22*100+C22)-(A20*100+C20))*F21,2)</f>
        <v>0</v>
      </c>
      <c r="J22" s="194">
        <f>H22-I22</f>
        <v>0</v>
      </c>
      <c r="K22" s="193"/>
      <c r="L22" s="203"/>
      <c r="M22" s="191">
        <f>L22-I22+(D22/12)</f>
        <v>0</v>
      </c>
      <c r="O22" s="190"/>
      <c r="P22" s="206"/>
    </row>
    <row r="23" spans="1:16" x14ac:dyDescent="0.2">
      <c r="A23" s="199"/>
      <c r="B23" s="198"/>
      <c r="C23" s="197"/>
      <c r="D23" s="196"/>
      <c r="E23" s="193"/>
      <c r="F23" s="192"/>
      <c r="G23" s="192"/>
      <c r="H23" s="203"/>
      <c r="I23" s="195"/>
      <c r="J23" s="202"/>
      <c r="K23" s="193"/>
      <c r="L23" s="203"/>
      <c r="M23" s="201"/>
      <c r="O23" s="200">
        <f>(A24*100+C24)-(A22*100+C22)</f>
        <v>0</v>
      </c>
      <c r="P23" s="206"/>
    </row>
    <row r="24" spans="1:16" x14ac:dyDescent="0.2">
      <c r="A24" s="199"/>
      <c r="B24" s="205" t="s">
        <v>19</v>
      </c>
      <c r="C24" s="197"/>
      <c r="D24" s="203"/>
      <c r="E24" s="193"/>
      <c r="F24" s="192"/>
      <c r="G24" s="192"/>
      <c r="H24" s="203"/>
      <c r="I24" s="195">
        <f>ROUND(I22+((A24*100+C24)-(A22*100+C22))*F23,2)</f>
        <v>0</v>
      </c>
      <c r="J24" s="194">
        <f>H24-I24</f>
        <v>0</v>
      </c>
      <c r="K24" s="193"/>
      <c r="L24" s="203"/>
      <c r="M24" s="191">
        <f>L24-I24+(D24/12)</f>
        <v>0</v>
      </c>
      <c r="O24" s="190"/>
    </row>
    <row r="25" spans="1:16" x14ac:dyDescent="0.2">
      <c r="A25" s="199"/>
      <c r="B25" s="198"/>
      <c r="C25" s="197"/>
      <c r="D25" s="196"/>
      <c r="E25" s="193"/>
      <c r="F25" s="192"/>
      <c r="G25" s="192"/>
      <c r="H25" s="203"/>
      <c r="I25" s="195"/>
      <c r="J25" s="202"/>
      <c r="K25" s="193"/>
      <c r="L25" s="203"/>
      <c r="M25" s="201"/>
      <c r="O25" s="200">
        <f>(A26*100+C26)-(A24*100+C24)</f>
        <v>0</v>
      </c>
    </row>
    <row r="26" spans="1:16" x14ac:dyDescent="0.2">
      <c r="A26" s="199"/>
      <c r="B26" s="205" t="s">
        <v>19</v>
      </c>
      <c r="C26" s="197"/>
      <c r="D26" s="203"/>
      <c r="E26" s="193"/>
      <c r="F26" s="192"/>
      <c r="G26" s="192"/>
      <c r="H26" s="203"/>
      <c r="I26" s="195">
        <f>ROUND(I24+((A26*100+C26)-(A24*100+C24))*F25,2)</f>
        <v>0</v>
      </c>
      <c r="J26" s="194">
        <f>H26-I26</f>
        <v>0</v>
      </c>
      <c r="K26" s="193"/>
      <c r="L26" s="203"/>
      <c r="M26" s="191">
        <f>L26-I26+(D26/12)</f>
        <v>0</v>
      </c>
      <c r="O26" s="190"/>
    </row>
    <row r="27" spans="1:16" x14ac:dyDescent="0.2">
      <c r="A27" s="199"/>
      <c r="B27" s="198"/>
      <c r="C27" s="197"/>
      <c r="D27" s="196"/>
      <c r="E27" s="193"/>
      <c r="F27" s="192"/>
      <c r="G27" s="192"/>
      <c r="H27" s="203"/>
      <c r="I27" s="195"/>
      <c r="J27" s="202"/>
      <c r="K27" s="193"/>
      <c r="L27" s="203"/>
      <c r="M27" s="201"/>
      <c r="O27" s="200">
        <f>(A28*100+C28)-(A26*100+C26)</f>
        <v>0</v>
      </c>
    </row>
    <row r="28" spans="1:16" x14ac:dyDescent="0.2">
      <c r="A28" s="199"/>
      <c r="B28" s="205" t="s">
        <v>19</v>
      </c>
      <c r="C28" s="197"/>
      <c r="D28" s="203"/>
      <c r="E28" s="193"/>
      <c r="F28" s="192"/>
      <c r="G28" s="192"/>
      <c r="H28" s="203"/>
      <c r="I28" s="195">
        <f>ROUND(I26+((A28*100+C28)-(A26*100+C26))*F27,2)</f>
        <v>0</v>
      </c>
      <c r="J28" s="194">
        <f>H28-I28</f>
        <v>0</v>
      </c>
      <c r="K28" s="193"/>
      <c r="L28" s="203"/>
      <c r="M28" s="191">
        <f>L28-I28+(D28/12)</f>
        <v>0</v>
      </c>
      <c r="O28" s="190"/>
    </row>
    <row r="29" spans="1:16" x14ac:dyDescent="0.2">
      <c r="A29" s="199"/>
      <c r="B29" s="198"/>
      <c r="C29" s="197"/>
      <c r="D29" s="196"/>
      <c r="E29" s="193"/>
      <c r="F29" s="192"/>
      <c r="G29" s="192"/>
      <c r="H29" s="203"/>
      <c r="I29" s="195"/>
      <c r="J29" s="202"/>
      <c r="K29" s="193"/>
      <c r="L29" s="203"/>
      <c r="M29" s="201"/>
      <c r="O29" s="200">
        <f>(A30*100+C30)-(A28*100+C28)</f>
        <v>0</v>
      </c>
    </row>
    <row r="30" spans="1:16" x14ac:dyDescent="0.2">
      <c r="A30" s="199"/>
      <c r="B30" s="205" t="s">
        <v>19</v>
      </c>
      <c r="C30" s="197"/>
      <c r="D30" s="203"/>
      <c r="E30" s="193"/>
      <c r="F30" s="192"/>
      <c r="G30" s="192"/>
      <c r="H30" s="203"/>
      <c r="I30" s="195">
        <f>ROUND(I28+((A30*100+C30)-(A28*100+C28))*F29,2)</f>
        <v>0</v>
      </c>
      <c r="J30" s="194">
        <f>H30-I30</f>
        <v>0</v>
      </c>
      <c r="K30" s="193"/>
      <c r="L30" s="203"/>
      <c r="M30" s="191">
        <f>L30-I30+(D30/12)</f>
        <v>0</v>
      </c>
      <c r="O30" s="190"/>
    </row>
    <row r="31" spans="1:16" x14ac:dyDescent="0.2">
      <c r="A31" s="199"/>
      <c r="B31" s="198"/>
      <c r="C31" s="197"/>
      <c r="D31" s="196"/>
      <c r="E31" s="193"/>
      <c r="F31" s="192"/>
      <c r="G31" s="192"/>
      <c r="H31" s="203"/>
      <c r="I31" s="195"/>
      <c r="J31" s="202"/>
      <c r="K31" s="193"/>
      <c r="L31" s="203"/>
      <c r="M31" s="201"/>
      <c r="O31" s="200">
        <f>(A32*100+C32)-(A30*100+C30)</f>
        <v>0</v>
      </c>
    </row>
    <row r="32" spans="1:16" x14ac:dyDescent="0.2">
      <c r="A32" s="199"/>
      <c r="B32" s="205" t="s">
        <v>19</v>
      </c>
      <c r="C32" s="197"/>
      <c r="D32" s="203"/>
      <c r="E32" s="193"/>
      <c r="F32" s="192"/>
      <c r="G32" s="192"/>
      <c r="H32" s="203"/>
      <c r="I32" s="195">
        <f>ROUND(I30+((A32*100+C32)-(A30*100+C30))*F31,2)</f>
        <v>0</v>
      </c>
      <c r="J32" s="194">
        <f>H32-I32</f>
        <v>0</v>
      </c>
      <c r="K32" s="193"/>
      <c r="L32" s="203"/>
      <c r="M32" s="191">
        <f>L32-I32+(D32/12)</f>
        <v>0</v>
      </c>
      <c r="O32" s="190"/>
    </row>
    <row r="33" spans="1:15" x14ac:dyDescent="0.2">
      <c r="A33" s="199"/>
      <c r="B33" s="198"/>
      <c r="C33" s="197"/>
      <c r="D33" s="196"/>
      <c r="E33" s="193"/>
      <c r="F33" s="192"/>
      <c r="G33" s="192"/>
      <c r="H33" s="203"/>
      <c r="I33" s="195"/>
      <c r="J33" s="202"/>
      <c r="K33" s="193"/>
      <c r="L33" s="203"/>
      <c r="M33" s="201"/>
      <c r="O33" s="200">
        <f>(A34*100+C34)-(A32*100+C32)</f>
        <v>0</v>
      </c>
    </row>
    <row r="34" spans="1:15" x14ac:dyDescent="0.2">
      <c r="A34" s="199"/>
      <c r="B34" s="205" t="s">
        <v>19</v>
      </c>
      <c r="C34" s="197"/>
      <c r="D34" s="203"/>
      <c r="E34" s="193"/>
      <c r="F34" s="192"/>
      <c r="G34" s="192"/>
      <c r="H34" s="203"/>
      <c r="I34" s="195">
        <f>ROUND(I32+((A34*100+C34)-(A32*100+C32))*F33,2)</f>
        <v>0</v>
      </c>
      <c r="J34" s="194">
        <f>H34-I34</f>
        <v>0</v>
      </c>
      <c r="K34" s="193"/>
      <c r="L34" s="203"/>
      <c r="M34" s="191">
        <f>L34-I34+(D34/12)</f>
        <v>0</v>
      </c>
      <c r="O34" s="190"/>
    </row>
    <row r="35" spans="1:15" x14ac:dyDescent="0.2">
      <c r="A35" s="199"/>
      <c r="B35" s="198"/>
      <c r="C35" s="197"/>
      <c r="D35" s="196"/>
      <c r="E35" s="193"/>
      <c r="F35" s="192"/>
      <c r="G35" s="192"/>
      <c r="H35" s="203"/>
      <c r="I35" s="195"/>
      <c r="J35" s="202"/>
      <c r="K35" s="193"/>
      <c r="L35" s="203"/>
      <c r="M35" s="201"/>
      <c r="O35" s="200">
        <f>(A36*100+C36)-(A34*100+C34)</f>
        <v>0</v>
      </c>
    </row>
    <row r="36" spans="1:15" x14ac:dyDescent="0.2">
      <c r="A36" s="199"/>
      <c r="B36" s="205" t="s">
        <v>19</v>
      </c>
      <c r="C36" s="197"/>
      <c r="D36" s="203"/>
      <c r="E36" s="193"/>
      <c r="F36" s="192"/>
      <c r="G36" s="192"/>
      <c r="H36" s="203"/>
      <c r="I36" s="195">
        <f>ROUND(I34+((A36*100+C36)-(A34*100+C34))*F35,2)</f>
        <v>0</v>
      </c>
      <c r="J36" s="194">
        <f>H36-I36</f>
        <v>0</v>
      </c>
      <c r="K36" s="193"/>
      <c r="L36" s="203"/>
      <c r="M36" s="191">
        <f>L36-I36+(D36/12)</f>
        <v>0</v>
      </c>
      <c r="O36" s="190"/>
    </row>
    <row r="37" spans="1:15" x14ac:dyDescent="0.2">
      <c r="A37" s="199"/>
      <c r="B37" s="198"/>
      <c r="C37" s="197"/>
      <c r="D37" s="196"/>
      <c r="E37" s="193"/>
      <c r="F37" s="192"/>
      <c r="G37" s="192"/>
      <c r="H37" s="203"/>
      <c r="I37" s="195"/>
      <c r="J37" s="202"/>
      <c r="K37" s="193"/>
      <c r="L37" s="203"/>
      <c r="M37" s="201"/>
      <c r="O37" s="200">
        <f>(A38*100+C38)-(A36*100+C36)</f>
        <v>0</v>
      </c>
    </row>
    <row r="38" spans="1:15" x14ac:dyDescent="0.2">
      <c r="A38" s="199"/>
      <c r="B38" s="205" t="s">
        <v>19</v>
      </c>
      <c r="C38" s="197"/>
      <c r="D38" s="203"/>
      <c r="E38" s="193"/>
      <c r="F38" s="192"/>
      <c r="G38" s="192"/>
      <c r="H38" s="203"/>
      <c r="I38" s="195">
        <f>ROUND(I36+((A38*100+C38)-(A36*100+C36))*F37,2)</f>
        <v>0</v>
      </c>
      <c r="J38" s="194">
        <f>H38-I38</f>
        <v>0</v>
      </c>
      <c r="K38" s="193"/>
      <c r="L38" s="203"/>
      <c r="M38" s="191">
        <f>L38-I38+(D38/12)</f>
        <v>0</v>
      </c>
      <c r="O38" s="190"/>
    </row>
    <row r="39" spans="1:15" x14ac:dyDescent="0.2">
      <c r="A39" s="199"/>
      <c r="B39" s="198"/>
      <c r="C39" s="197"/>
      <c r="D39" s="196"/>
      <c r="E39" s="193"/>
      <c r="F39" s="192"/>
      <c r="G39" s="192"/>
      <c r="H39" s="203"/>
      <c r="I39" s="195"/>
      <c r="J39" s="202"/>
      <c r="K39" s="193"/>
      <c r="L39" s="203"/>
      <c r="M39" s="201"/>
      <c r="O39" s="200">
        <f>(A40*100+C40)-(A38*100+C38)</f>
        <v>0</v>
      </c>
    </row>
    <row r="40" spans="1:15" x14ac:dyDescent="0.2">
      <c r="A40" s="199"/>
      <c r="B40" s="205" t="s">
        <v>19</v>
      </c>
      <c r="C40" s="197"/>
      <c r="D40" s="203"/>
      <c r="E40" s="193"/>
      <c r="F40" s="192"/>
      <c r="G40" s="192"/>
      <c r="H40" s="203"/>
      <c r="I40" s="195">
        <f>ROUND(I38+((A40*100+C40)-(A38*100+C38))*F39,2)</f>
        <v>0</v>
      </c>
      <c r="J40" s="194">
        <f>H40-I40</f>
        <v>0</v>
      </c>
      <c r="K40" s="193"/>
      <c r="L40" s="203"/>
      <c r="M40" s="191">
        <f>L40-I40+(D40/12)</f>
        <v>0</v>
      </c>
      <c r="O40" s="190"/>
    </row>
    <row r="41" spans="1:15" x14ac:dyDescent="0.2">
      <c r="A41" s="199"/>
      <c r="B41" s="198"/>
      <c r="C41" s="197"/>
      <c r="D41" s="196"/>
      <c r="E41" s="193"/>
      <c r="F41" s="192"/>
      <c r="G41" s="192"/>
      <c r="H41" s="203"/>
      <c r="I41" s="195"/>
      <c r="J41" s="202"/>
      <c r="K41" s="193"/>
      <c r="L41" s="203"/>
      <c r="M41" s="201"/>
      <c r="O41" s="200">
        <f>(A42*100+C42)-(A40*100+C40)</f>
        <v>0</v>
      </c>
    </row>
    <row r="42" spans="1:15" x14ac:dyDescent="0.2">
      <c r="A42" s="199"/>
      <c r="B42" s="205" t="s">
        <v>19</v>
      </c>
      <c r="C42" s="197"/>
      <c r="D42" s="203"/>
      <c r="E42" s="193"/>
      <c r="F42" s="192"/>
      <c r="G42" s="192"/>
      <c r="H42" s="203"/>
      <c r="I42" s="195">
        <f>ROUND(I40+((A42*100+C42)-(A40*100+C40))*F41,2)</f>
        <v>0</v>
      </c>
      <c r="J42" s="194">
        <f>H42-I42</f>
        <v>0</v>
      </c>
      <c r="K42" s="193"/>
      <c r="L42" s="203"/>
      <c r="M42" s="191">
        <f>L42-I42+(D42/12)</f>
        <v>0</v>
      </c>
      <c r="O42" s="190"/>
    </row>
    <row r="43" spans="1:15" x14ac:dyDescent="0.2">
      <c r="A43" s="199"/>
      <c r="B43" s="198"/>
      <c r="C43" s="197"/>
      <c r="D43" s="196"/>
      <c r="E43" s="193"/>
      <c r="F43" s="192"/>
      <c r="G43" s="192"/>
      <c r="H43" s="203"/>
      <c r="I43" s="195"/>
      <c r="J43" s="202"/>
      <c r="K43" s="193"/>
      <c r="L43" s="203"/>
      <c r="M43" s="201"/>
      <c r="O43" s="200">
        <f>(A44*100+C44)-(A42*100+C42)</f>
        <v>0</v>
      </c>
    </row>
    <row r="44" spans="1:15" x14ac:dyDescent="0.2">
      <c r="A44" s="199"/>
      <c r="B44" s="205" t="s">
        <v>19</v>
      </c>
      <c r="C44" s="197"/>
      <c r="D44" s="203"/>
      <c r="E44" s="193"/>
      <c r="F44" s="192"/>
      <c r="G44" s="192"/>
      <c r="H44" s="203"/>
      <c r="I44" s="195">
        <f>ROUND(I42+((A44*100+C44)-(A42*100+C42))*F43,2)</f>
        <v>0</v>
      </c>
      <c r="J44" s="194">
        <f>H44-I44</f>
        <v>0</v>
      </c>
      <c r="K44" s="193"/>
      <c r="L44" s="203"/>
      <c r="M44" s="191">
        <f>L44-I44+(D44/12)</f>
        <v>0</v>
      </c>
      <c r="O44" s="190"/>
    </row>
    <row r="45" spans="1:15" x14ac:dyDescent="0.2">
      <c r="A45" s="199"/>
      <c r="B45" s="198"/>
      <c r="C45" s="197"/>
      <c r="D45" s="196"/>
      <c r="E45" s="193"/>
      <c r="F45" s="192"/>
      <c r="G45" s="192"/>
      <c r="H45" s="203"/>
      <c r="I45" s="195"/>
      <c r="J45" s="202"/>
      <c r="K45" s="193"/>
      <c r="L45" s="203"/>
      <c r="M45" s="201"/>
      <c r="O45" s="200">
        <f>(A46*100+C46)-(A44*100+C44)</f>
        <v>0</v>
      </c>
    </row>
    <row r="46" spans="1:15" x14ac:dyDescent="0.2">
      <c r="A46" s="199"/>
      <c r="B46" s="205" t="s">
        <v>19</v>
      </c>
      <c r="C46" s="197"/>
      <c r="D46" s="203"/>
      <c r="E46" s="193"/>
      <c r="F46" s="192"/>
      <c r="G46" s="192"/>
      <c r="H46" s="203"/>
      <c r="I46" s="195">
        <f>ROUND(I44+((A46*100+C46)-(A44*100+C44))*F45,2)</f>
        <v>0</v>
      </c>
      <c r="J46" s="194">
        <f>H46-I46</f>
        <v>0</v>
      </c>
      <c r="K46" s="193"/>
      <c r="L46" s="203"/>
      <c r="M46" s="191">
        <f>L46-I46+(D46/12)</f>
        <v>0</v>
      </c>
      <c r="O46" s="190"/>
    </row>
    <row r="47" spans="1:15" ht="16.5" customHeight="1" x14ac:dyDescent="0.2">
      <c r="A47" s="199"/>
      <c r="B47" s="198"/>
      <c r="C47" s="197"/>
      <c r="D47" s="196"/>
      <c r="E47" s="193"/>
      <c r="F47" s="192"/>
      <c r="G47" s="192"/>
      <c r="H47" s="203"/>
      <c r="I47" s="195"/>
      <c r="J47" s="202"/>
      <c r="K47" s="193"/>
      <c r="L47" s="204"/>
      <c r="M47" s="201"/>
      <c r="O47" s="200">
        <f>(A48*100+C48)-(A46*100+C46)</f>
        <v>0</v>
      </c>
    </row>
    <row r="48" spans="1:15" x14ac:dyDescent="0.2">
      <c r="A48" s="199"/>
      <c r="B48" s="205" t="s">
        <v>19</v>
      </c>
      <c r="C48" s="197"/>
      <c r="D48" s="203"/>
      <c r="E48" s="193"/>
      <c r="F48" s="192"/>
      <c r="G48" s="192"/>
      <c r="H48" s="203"/>
      <c r="I48" s="195">
        <f>ROUND(I46+((A48*100+C48)-(A46*100+C46))*F47,2)</f>
        <v>0</v>
      </c>
      <c r="J48" s="194">
        <f>H48-I48</f>
        <v>0</v>
      </c>
      <c r="K48" s="193"/>
      <c r="L48" s="203"/>
      <c r="M48" s="191">
        <f>L48-I48+(D48/12)</f>
        <v>0</v>
      </c>
      <c r="O48" s="190"/>
    </row>
    <row r="49" spans="1:15" ht="16.5" customHeight="1" x14ac:dyDescent="0.2">
      <c r="A49" s="199"/>
      <c r="B49" s="198"/>
      <c r="C49" s="197"/>
      <c r="D49" s="196"/>
      <c r="E49" s="193"/>
      <c r="F49" s="192"/>
      <c r="G49" s="192"/>
      <c r="H49" s="203"/>
      <c r="I49" s="195"/>
      <c r="J49" s="202"/>
      <c r="K49" s="193"/>
      <c r="L49" s="204"/>
      <c r="M49" s="201"/>
      <c r="O49" s="200">
        <f>(A50*100+C50)-(A48*100+C48)</f>
        <v>0</v>
      </c>
    </row>
    <row r="50" spans="1:15" x14ac:dyDescent="0.2">
      <c r="A50" s="199"/>
      <c r="B50" s="205" t="s">
        <v>19</v>
      </c>
      <c r="C50" s="197"/>
      <c r="D50" s="203"/>
      <c r="E50" s="193"/>
      <c r="F50" s="192"/>
      <c r="G50" s="192"/>
      <c r="H50" s="203"/>
      <c r="I50" s="195">
        <f>ROUND(I48+((A50*100+C50)-(A48*100+C48))*F49,2)</f>
        <v>0</v>
      </c>
      <c r="J50" s="194">
        <f>H50-I50</f>
        <v>0</v>
      </c>
      <c r="K50" s="193"/>
      <c r="L50" s="203"/>
      <c r="M50" s="191">
        <f>L50-I50+(D50/12)</f>
        <v>0</v>
      </c>
      <c r="O50" s="190"/>
    </row>
    <row r="51" spans="1:15" ht="15" customHeight="1" x14ac:dyDescent="0.2">
      <c r="A51" s="199"/>
      <c r="B51" s="198"/>
      <c r="C51" s="197"/>
      <c r="D51" s="196"/>
      <c r="E51" s="193"/>
      <c r="F51" s="192"/>
      <c r="G51" s="192"/>
      <c r="H51" s="203"/>
      <c r="I51" s="195"/>
      <c r="J51" s="202"/>
      <c r="K51" s="193"/>
      <c r="L51" s="204"/>
      <c r="M51" s="201"/>
      <c r="O51" s="200">
        <f>(A52*100+C52)-(A50*100+C50)</f>
        <v>0</v>
      </c>
    </row>
    <row r="52" spans="1:15" x14ac:dyDescent="0.2">
      <c r="A52" s="199"/>
      <c r="B52" s="198" t="s">
        <v>19</v>
      </c>
      <c r="C52" s="197"/>
      <c r="D52" s="203"/>
      <c r="E52" s="193"/>
      <c r="F52" s="192"/>
      <c r="G52" s="192"/>
      <c r="H52" s="203"/>
      <c r="I52" s="195">
        <f>ROUND(I50+((A52*100+C52)-(A50*100+C50))*F51,2)</f>
        <v>0</v>
      </c>
      <c r="J52" s="194">
        <f>H52-I52</f>
        <v>0</v>
      </c>
      <c r="K52" s="193"/>
      <c r="L52" s="203"/>
      <c r="M52" s="191">
        <f>L52-I52+(D52/12)</f>
        <v>0</v>
      </c>
      <c r="O52" s="190"/>
    </row>
    <row r="53" spans="1:15" ht="16.5" customHeight="1" x14ac:dyDescent="0.2">
      <c r="A53" s="199"/>
      <c r="B53" s="198"/>
      <c r="C53" s="197"/>
      <c r="D53" s="196"/>
      <c r="E53" s="193"/>
      <c r="F53" s="192"/>
      <c r="G53" s="192"/>
      <c r="H53" s="203"/>
      <c r="I53" s="195"/>
      <c r="J53" s="202"/>
      <c r="K53" s="193"/>
      <c r="L53" s="204"/>
      <c r="M53" s="201"/>
      <c r="O53" s="200">
        <f>(A54*100+C54)-(A52*100+C52)</f>
        <v>0</v>
      </c>
    </row>
    <row r="54" spans="1:15" x14ac:dyDescent="0.2">
      <c r="A54" s="199"/>
      <c r="B54" s="198" t="s">
        <v>19</v>
      </c>
      <c r="C54" s="197"/>
      <c r="D54" s="203"/>
      <c r="E54" s="193"/>
      <c r="F54" s="192"/>
      <c r="G54" s="192"/>
      <c r="H54" s="203"/>
      <c r="I54" s="195">
        <f>ROUND(I52+((A54*100+C54)-(A52*100+C52))*F53,2)</f>
        <v>0</v>
      </c>
      <c r="J54" s="194">
        <f>H54-I54</f>
        <v>0</v>
      </c>
      <c r="K54" s="193"/>
      <c r="L54" s="203"/>
      <c r="M54" s="191">
        <f>L54-I54+(D54/12)</f>
        <v>0</v>
      </c>
      <c r="O54" s="190"/>
    </row>
    <row r="55" spans="1:15" ht="15.75" customHeight="1" x14ac:dyDescent="0.2">
      <c r="A55" s="199"/>
      <c r="B55" s="198"/>
      <c r="C55" s="197"/>
      <c r="D55" s="196"/>
      <c r="E55" s="193"/>
      <c r="F55" s="192"/>
      <c r="G55" s="192"/>
      <c r="H55" s="203"/>
      <c r="I55" s="195"/>
      <c r="J55" s="202"/>
      <c r="K55" s="193"/>
      <c r="L55" s="204"/>
      <c r="M55" s="201"/>
      <c r="O55" s="200">
        <f>(A56*100+C56)-(A54*100+C54)</f>
        <v>0</v>
      </c>
    </row>
    <row r="56" spans="1:15" x14ac:dyDescent="0.2">
      <c r="A56" s="199"/>
      <c r="B56" s="198" t="s">
        <v>19</v>
      </c>
      <c r="C56" s="197"/>
      <c r="D56" s="203"/>
      <c r="E56" s="193"/>
      <c r="F56" s="192"/>
      <c r="G56" s="192"/>
      <c r="H56" s="203"/>
      <c r="I56" s="195">
        <f>ROUND(I54+((A56*100+C56)-(A54*100+C54))*F55,2)</f>
        <v>0</v>
      </c>
      <c r="J56" s="194">
        <f>H56-I56</f>
        <v>0</v>
      </c>
      <c r="K56" s="193"/>
      <c r="L56" s="203"/>
      <c r="M56" s="191">
        <f>L56-I56+(D56/12)</f>
        <v>0</v>
      </c>
      <c r="O56" s="190"/>
    </row>
    <row r="57" spans="1:15" ht="15.75" customHeight="1" x14ac:dyDescent="0.2">
      <c r="A57" s="199"/>
      <c r="B57" s="198"/>
      <c r="C57" s="197"/>
      <c r="D57" s="196"/>
      <c r="E57" s="193"/>
      <c r="F57" s="192"/>
      <c r="G57" s="193"/>
      <c r="H57" s="203"/>
      <c r="I57" s="195"/>
      <c r="J57" s="202"/>
      <c r="K57" s="193"/>
      <c r="L57" s="204"/>
      <c r="M57" s="201"/>
      <c r="O57" s="200">
        <f>(A58*100+C58)-(A56*100+C56)</f>
        <v>0</v>
      </c>
    </row>
    <row r="58" spans="1:15" x14ac:dyDescent="0.2">
      <c r="A58" s="199"/>
      <c r="B58" s="198" t="s">
        <v>19</v>
      </c>
      <c r="C58" s="197"/>
      <c r="D58" s="203"/>
      <c r="E58" s="193"/>
      <c r="F58" s="192"/>
      <c r="G58" s="193"/>
      <c r="H58" s="203"/>
      <c r="I58" s="195">
        <f>ROUND(I56+((A58*100+C58)-(A56*100+C56))*F57,2)</f>
        <v>0</v>
      </c>
      <c r="J58" s="194">
        <f>H58-I58</f>
        <v>0</v>
      </c>
      <c r="K58" s="193"/>
      <c r="L58" s="203"/>
      <c r="M58" s="191">
        <f>L58-I58+(D58/12)</f>
        <v>0</v>
      </c>
      <c r="O58" s="190"/>
    </row>
    <row r="59" spans="1:15" x14ac:dyDescent="0.2">
      <c r="A59" s="199"/>
      <c r="B59" s="198"/>
      <c r="C59" s="197"/>
      <c r="D59" s="196"/>
      <c r="E59" s="193"/>
      <c r="F59" s="192"/>
      <c r="G59" s="193"/>
      <c r="H59" s="203"/>
      <c r="I59" s="195"/>
      <c r="J59" s="202"/>
      <c r="K59" s="193"/>
      <c r="L59" s="203"/>
      <c r="M59" s="201"/>
      <c r="O59" s="200">
        <f>(A60*100+C60)-(A58*100+C58)</f>
        <v>0</v>
      </c>
    </row>
    <row r="60" spans="1:15" x14ac:dyDescent="0.2">
      <c r="A60" s="199"/>
      <c r="B60" s="198" t="s">
        <v>19</v>
      </c>
      <c r="C60" s="197"/>
      <c r="D60" s="196"/>
      <c r="E60" s="193"/>
      <c r="F60" s="192"/>
      <c r="G60" s="193"/>
      <c r="H60" s="203"/>
      <c r="I60" s="195">
        <f>ROUND(I58+((A60*100+C60)-(A58*100+C58))*F59,2)</f>
        <v>0</v>
      </c>
      <c r="J60" s="194">
        <f>H60-I60</f>
        <v>0</v>
      </c>
      <c r="K60" s="193"/>
      <c r="L60" s="203"/>
      <c r="M60" s="191">
        <f>L60-I60+(D60/12)</f>
        <v>0</v>
      </c>
      <c r="O60" s="190"/>
    </row>
    <row r="61" spans="1:15" x14ac:dyDescent="0.2">
      <c r="A61" s="199"/>
      <c r="B61" s="198"/>
      <c r="C61" s="197"/>
      <c r="D61" s="196"/>
      <c r="E61" s="193"/>
      <c r="F61" s="192"/>
      <c r="G61" s="193"/>
      <c r="H61" s="203"/>
      <c r="I61" s="195"/>
      <c r="J61" s="202"/>
      <c r="K61" s="193"/>
      <c r="L61" s="203"/>
      <c r="M61" s="201"/>
      <c r="O61" s="200">
        <f>(A62*100+C62)-(A60*100+C60)</f>
        <v>0</v>
      </c>
    </row>
    <row r="62" spans="1:15" x14ac:dyDescent="0.2">
      <c r="A62" s="199"/>
      <c r="B62" s="198" t="s">
        <v>19</v>
      </c>
      <c r="C62" s="197"/>
      <c r="D62" s="196"/>
      <c r="E62" s="193"/>
      <c r="F62" s="192"/>
      <c r="G62" s="193"/>
      <c r="H62" s="203"/>
      <c r="I62" s="195">
        <f>ROUND(I60+((A62*100+C62)-(A60*100+C60))*F61,2)</f>
        <v>0</v>
      </c>
      <c r="J62" s="194">
        <f>H62-I62</f>
        <v>0</v>
      </c>
      <c r="K62" s="193"/>
      <c r="L62" s="203"/>
      <c r="M62" s="191">
        <f>L62-I62+(D62/12)</f>
        <v>0</v>
      </c>
      <c r="O62" s="190"/>
    </row>
    <row r="63" spans="1:15" x14ac:dyDescent="0.2">
      <c r="A63" s="199"/>
      <c r="B63" s="198"/>
      <c r="C63" s="197"/>
      <c r="D63" s="196"/>
      <c r="E63" s="193"/>
      <c r="F63" s="192"/>
      <c r="G63" s="193"/>
      <c r="H63" s="203"/>
      <c r="I63" s="195"/>
      <c r="J63" s="202"/>
      <c r="K63" s="193"/>
      <c r="L63" s="203"/>
      <c r="M63" s="201"/>
      <c r="O63" s="200">
        <f>(A64*100+C64)-(A62*100+C62)</f>
        <v>0</v>
      </c>
    </row>
    <row r="64" spans="1:15" x14ac:dyDescent="0.2">
      <c r="A64" s="199"/>
      <c r="B64" s="198" t="s">
        <v>19</v>
      </c>
      <c r="C64" s="197"/>
      <c r="D64" s="196"/>
      <c r="E64" s="193"/>
      <c r="F64" s="192"/>
      <c r="G64" s="193"/>
      <c r="H64" s="203"/>
      <c r="I64" s="195">
        <f>ROUND(I62+((A64*100+C64)-(A62*100+C62))*F63,2)</f>
        <v>0</v>
      </c>
      <c r="J64" s="194">
        <f>H64-I64</f>
        <v>0</v>
      </c>
      <c r="K64" s="193"/>
      <c r="L64" s="203"/>
      <c r="M64" s="191">
        <f>L64-I64+(D64/12)</f>
        <v>0</v>
      </c>
      <c r="O64" s="190"/>
    </row>
    <row r="65" spans="1:15" x14ac:dyDescent="0.2">
      <c r="A65" s="199"/>
      <c r="B65" s="198"/>
      <c r="C65" s="197"/>
      <c r="D65" s="196"/>
      <c r="E65" s="193"/>
      <c r="F65" s="192"/>
      <c r="G65" s="193"/>
      <c r="H65" s="203"/>
      <c r="I65" s="195"/>
      <c r="J65" s="202"/>
      <c r="K65" s="193"/>
      <c r="L65" s="203"/>
      <c r="M65" s="201"/>
      <c r="O65" s="200">
        <f>(A66*100+C66)-(A64*100+C64)</f>
        <v>0</v>
      </c>
    </row>
    <row r="66" spans="1:15" x14ac:dyDescent="0.2">
      <c r="A66" s="199"/>
      <c r="B66" s="198" t="s">
        <v>19</v>
      </c>
      <c r="C66" s="197"/>
      <c r="D66" s="196"/>
      <c r="E66" s="193"/>
      <c r="F66" s="192"/>
      <c r="G66" s="193"/>
      <c r="H66" s="203"/>
      <c r="I66" s="195">
        <f>ROUND(I64+((A66*100+C66)-(A64*100+C64))*F65,2)</f>
        <v>0</v>
      </c>
      <c r="J66" s="194">
        <f>H66-I66</f>
        <v>0</v>
      </c>
      <c r="K66" s="193"/>
      <c r="L66" s="203"/>
      <c r="M66" s="191">
        <f>L66-I66+(D66/12)</f>
        <v>0</v>
      </c>
      <c r="O66" s="190"/>
    </row>
    <row r="67" spans="1:15" x14ac:dyDescent="0.2">
      <c r="A67" s="199"/>
      <c r="B67" s="198"/>
      <c r="C67" s="197"/>
      <c r="D67" s="196"/>
      <c r="E67" s="193"/>
      <c r="F67" s="192"/>
      <c r="G67" s="193"/>
      <c r="H67" s="203"/>
      <c r="I67" s="195"/>
      <c r="J67" s="202"/>
      <c r="K67" s="193"/>
      <c r="L67" s="203"/>
      <c r="M67" s="201"/>
      <c r="O67" s="200">
        <f>(A68*100+C68)-(A66*100+C66)</f>
        <v>0</v>
      </c>
    </row>
    <row r="68" spans="1:15" x14ac:dyDescent="0.2">
      <c r="A68" s="199"/>
      <c r="B68" s="198" t="s">
        <v>19</v>
      </c>
      <c r="C68" s="197"/>
      <c r="D68" s="196"/>
      <c r="E68" s="193"/>
      <c r="F68" s="192"/>
      <c r="G68" s="193"/>
      <c r="H68" s="203"/>
      <c r="I68" s="195">
        <f>ROUND(I66+((A68*100+C68)-(A66*100+C66))*F67,2)</f>
        <v>0</v>
      </c>
      <c r="J68" s="194">
        <f>H68-I68</f>
        <v>0</v>
      </c>
      <c r="K68" s="193"/>
      <c r="L68" s="203"/>
      <c r="M68" s="191">
        <f>L68-I68+(D68/12)</f>
        <v>0</v>
      </c>
      <c r="O68" s="190"/>
    </row>
    <row r="69" spans="1:15" x14ac:dyDescent="0.2">
      <c r="A69" s="199"/>
      <c r="B69" s="198"/>
      <c r="C69" s="197"/>
      <c r="D69" s="196"/>
      <c r="E69" s="193"/>
      <c r="F69" s="192"/>
      <c r="G69" s="193"/>
      <c r="H69" s="203"/>
      <c r="I69" s="195"/>
      <c r="J69" s="202"/>
      <c r="K69" s="193"/>
      <c r="L69" s="203"/>
      <c r="M69" s="201"/>
      <c r="O69" s="200">
        <f>(A70*100+C70)-(A68*100+C68)</f>
        <v>0</v>
      </c>
    </row>
    <row r="70" spans="1:15" x14ac:dyDescent="0.2">
      <c r="A70" s="199"/>
      <c r="B70" s="198" t="s">
        <v>19</v>
      </c>
      <c r="C70" s="197"/>
      <c r="D70" s="196"/>
      <c r="E70" s="193"/>
      <c r="F70" s="192"/>
      <c r="G70" s="193"/>
      <c r="H70" s="203"/>
      <c r="I70" s="195">
        <f>ROUND(I68+((A70*100+C70)-(A68*100+C68))*F69,2)</f>
        <v>0</v>
      </c>
      <c r="J70" s="194">
        <f>H70-I70</f>
        <v>0</v>
      </c>
      <c r="K70" s="193"/>
      <c r="L70" s="203"/>
      <c r="M70" s="191">
        <f>L70-I70+(D70/12)</f>
        <v>0</v>
      </c>
      <c r="O70" s="190"/>
    </row>
    <row r="71" spans="1:15" x14ac:dyDescent="0.2">
      <c r="A71" s="199"/>
      <c r="B71" s="198"/>
      <c r="C71" s="197"/>
      <c r="D71" s="196"/>
      <c r="E71" s="193"/>
      <c r="F71" s="192"/>
      <c r="G71" s="193"/>
      <c r="H71" s="203"/>
      <c r="I71" s="195"/>
      <c r="J71" s="202"/>
      <c r="K71" s="193"/>
      <c r="L71" s="203"/>
      <c r="M71" s="201"/>
      <c r="O71" s="200">
        <f>(A72*100+C72)-(A70*100+C70)</f>
        <v>0</v>
      </c>
    </row>
    <row r="72" spans="1:15" x14ac:dyDescent="0.2">
      <c r="A72" s="199"/>
      <c r="B72" s="198" t="s">
        <v>19</v>
      </c>
      <c r="C72" s="197"/>
      <c r="D72" s="196"/>
      <c r="E72" s="193"/>
      <c r="F72" s="192"/>
      <c r="G72" s="193"/>
      <c r="H72" s="203"/>
      <c r="I72" s="195">
        <f>ROUND(I70+((A72*100+C72)-(A70*100+C70))*F71,2)</f>
        <v>0</v>
      </c>
      <c r="J72" s="194">
        <f>H72-I72</f>
        <v>0</v>
      </c>
      <c r="K72" s="193"/>
      <c r="L72" s="203"/>
      <c r="M72" s="191">
        <f>L72-I72+(D72/12)</f>
        <v>0</v>
      </c>
      <c r="O72" s="190"/>
    </row>
    <row r="73" spans="1:15" x14ac:dyDescent="0.2">
      <c r="A73" s="199"/>
      <c r="B73" s="198"/>
      <c r="C73" s="197"/>
      <c r="D73" s="196"/>
      <c r="E73" s="193"/>
      <c r="F73" s="192"/>
      <c r="G73" s="193"/>
      <c r="H73" s="203"/>
      <c r="I73" s="195"/>
      <c r="J73" s="202"/>
      <c r="K73" s="193"/>
      <c r="L73" s="203"/>
      <c r="M73" s="201"/>
      <c r="O73" s="200">
        <f>(A74*100+C74)-(A72*100+C72)</f>
        <v>0</v>
      </c>
    </row>
    <row r="74" spans="1:15" x14ac:dyDescent="0.2">
      <c r="A74" s="199"/>
      <c r="B74" s="198" t="s">
        <v>19</v>
      </c>
      <c r="C74" s="197"/>
      <c r="D74" s="196"/>
      <c r="E74" s="193"/>
      <c r="F74" s="192"/>
      <c r="G74" s="193"/>
      <c r="H74" s="203"/>
      <c r="I74" s="195">
        <f>ROUND(I72+((A74*100+C74)-(A72*100+C72))*F73,2)</f>
        <v>0</v>
      </c>
      <c r="J74" s="194">
        <f>H74-I74</f>
        <v>0</v>
      </c>
      <c r="K74" s="193"/>
      <c r="L74" s="203"/>
      <c r="M74" s="191">
        <f>L74-I74+(D74/12)</f>
        <v>0</v>
      </c>
      <c r="O74" s="190"/>
    </row>
    <row r="75" spans="1:15" x14ac:dyDescent="0.2">
      <c r="A75" s="199"/>
      <c r="B75" s="198"/>
      <c r="C75" s="197"/>
      <c r="D75" s="196"/>
      <c r="E75" s="193"/>
      <c r="F75" s="192"/>
      <c r="G75" s="193"/>
      <c r="H75" s="203"/>
      <c r="I75" s="195"/>
      <c r="J75" s="202"/>
      <c r="K75" s="193"/>
      <c r="L75" s="203"/>
      <c r="M75" s="201"/>
      <c r="O75" s="200">
        <f>(A76*100+C76)-(A74*100+C74)</f>
        <v>0</v>
      </c>
    </row>
    <row r="76" spans="1:15" x14ac:dyDescent="0.2">
      <c r="A76" s="199"/>
      <c r="B76" s="198" t="s">
        <v>19</v>
      </c>
      <c r="C76" s="197"/>
      <c r="D76" s="196"/>
      <c r="E76" s="193"/>
      <c r="F76" s="192"/>
      <c r="G76" s="193"/>
      <c r="H76" s="203"/>
      <c r="I76" s="195">
        <f>ROUND(I74+((A76*100+C76)-(A74*100+C74))*F75,2)</f>
        <v>0</v>
      </c>
      <c r="J76" s="194">
        <f>H76-I76</f>
        <v>0</v>
      </c>
      <c r="K76" s="193"/>
      <c r="L76" s="203"/>
      <c r="M76" s="191">
        <f>L76-I76+(D76/12)</f>
        <v>0</v>
      </c>
      <c r="O76" s="190"/>
    </row>
    <row r="77" spans="1:15" x14ac:dyDescent="0.2">
      <c r="A77" s="199"/>
      <c r="B77" s="198"/>
      <c r="C77" s="197"/>
      <c r="D77" s="196"/>
      <c r="E77" s="193"/>
      <c r="F77" s="192"/>
      <c r="G77" s="193"/>
      <c r="H77" s="203"/>
      <c r="I77" s="195"/>
      <c r="J77" s="202"/>
      <c r="K77" s="193"/>
      <c r="L77" s="203"/>
      <c r="M77" s="201"/>
      <c r="O77" s="200">
        <f>(A78*100+C78)-(A76*100+C76)</f>
        <v>0</v>
      </c>
    </row>
    <row r="78" spans="1:15" x14ac:dyDescent="0.2">
      <c r="A78" s="199"/>
      <c r="B78" s="198" t="s">
        <v>19</v>
      </c>
      <c r="C78" s="197"/>
      <c r="D78" s="196"/>
      <c r="E78" s="193"/>
      <c r="F78" s="192"/>
      <c r="G78" s="193"/>
      <c r="H78" s="203"/>
      <c r="I78" s="195">
        <f>ROUND(I76+((A78*100+C78)-(A76*100+C76))*F77,2)</f>
        <v>0</v>
      </c>
      <c r="J78" s="194">
        <f>H78-I78</f>
        <v>0</v>
      </c>
      <c r="K78" s="193"/>
      <c r="L78" s="203"/>
      <c r="M78" s="191">
        <f>L78-I78+(D78/12)</f>
        <v>0</v>
      </c>
      <c r="O78" s="190"/>
    </row>
    <row r="79" spans="1:15" x14ac:dyDescent="0.2">
      <c r="A79" s="199"/>
      <c r="B79" s="198"/>
      <c r="C79" s="197"/>
      <c r="D79" s="196"/>
      <c r="E79" s="193"/>
      <c r="F79" s="192"/>
      <c r="G79" s="193"/>
      <c r="H79" s="203"/>
      <c r="I79" s="195"/>
      <c r="J79" s="202"/>
      <c r="K79" s="193"/>
      <c r="L79" s="203"/>
      <c r="M79" s="201"/>
      <c r="O79" s="200">
        <f>(A80*100+C80)-(A78*100+C78)</f>
        <v>0</v>
      </c>
    </row>
    <row r="80" spans="1:15" x14ac:dyDescent="0.2">
      <c r="A80" s="199"/>
      <c r="B80" s="198" t="s">
        <v>19</v>
      </c>
      <c r="C80" s="197"/>
      <c r="D80" s="196"/>
      <c r="E80" s="193"/>
      <c r="F80" s="192"/>
      <c r="G80" s="193"/>
      <c r="H80" s="203"/>
      <c r="I80" s="195">
        <f>ROUND(I78+((A80*100+C80)-(A78*100+C78))*F79,2)</f>
        <v>0</v>
      </c>
      <c r="J80" s="194">
        <f>H80-I80</f>
        <v>0</v>
      </c>
      <c r="K80" s="193"/>
      <c r="L80" s="203"/>
      <c r="M80" s="191">
        <f>L80-I80+(D80/12)</f>
        <v>0</v>
      </c>
      <c r="O80" s="190"/>
    </row>
    <row r="81" spans="1:15" x14ac:dyDescent="0.2">
      <c r="A81" s="199"/>
      <c r="B81" s="198"/>
      <c r="C81" s="197"/>
      <c r="D81" s="196"/>
      <c r="E81" s="193"/>
      <c r="F81" s="192"/>
      <c r="G81" s="193"/>
      <c r="H81" s="203"/>
      <c r="I81" s="195"/>
      <c r="J81" s="202"/>
      <c r="K81" s="193"/>
      <c r="L81" s="203"/>
      <c r="M81" s="201"/>
      <c r="O81" s="200">
        <f>(A82*100+C82)-(A80*100+C80)</f>
        <v>0</v>
      </c>
    </row>
    <row r="82" spans="1:15" x14ac:dyDescent="0.2">
      <c r="A82" s="199"/>
      <c r="B82" s="198" t="s">
        <v>19</v>
      </c>
      <c r="C82" s="197"/>
      <c r="D82" s="196"/>
      <c r="E82" s="193"/>
      <c r="F82" s="192"/>
      <c r="G82" s="193"/>
      <c r="H82" s="203"/>
      <c r="I82" s="195">
        <f>ROUND(I80+((A82*100+C82)-(A80*100+C80))*F81,2)</f>
        <v>0</v>
      </c>
      <c r="J82" s="194">
        <f>H82-I82</f>
        <v>0</v>
      </c>
      <c r="K82" s="193"/>
      <c r="L82" s="203"/>
      <c r="M82" s="191">
        <f>L82-I82+(D82/12)</f>
        <v>0</v>
      </c>
      <c r="O82" s="190"/>
    </row>
    <row r="83" spans="1:15" x14ac:dyDescent="0.2">
      <c r="A83" s="199"/>
      <c r="B83" s="198"/>
      <c r="C83" s="197"/>
      <c r="D83" s="196"/>
      <c r="E83" s="193"/>
      <c r="F83" s="192"/>
      <c r="G83" s="193"/>
      <c r="H83" s="203"/>
      <c r="I83" s="195"/>
      <c r="J83" s="202"/>
      <c r="K83" s="193"/>
      <c r="L83" s="203"/>
      <c r="M83" s="201"/>
      <c r="O83" s="200">
        <f>(A84*100+C84)-(A82*100+C82)</f>
        <v>0</v>
      </c>
    </row>
    <row r="84" spans="1:15" x14ac:dyDescent="0.2">
      <c r="A84" s="199"/>
      <c r="B84" s="198" t="s">
        <v>19</v>
      </c>
      <c r="C84" s="197"/>
      <c r="D84" s="196"/>
      <c r="E84" s="193"/>
      <c r="F84" s="192"/>
      <c r="G84" s="193"/>
      <c r="H84" s="203"/>
      <c r="I84" s="195">
        <f>ROUND(I82+((A84*100+C84)-(A82*100+C82))*F83,2)</f>
        <v>0</v>
      </c>
      <c r="J84" s="194">
        <f>H84-I84</f>
        <v>0</v>
      </c>
      <c r="K84" s="193"/>
      <c r="L84" s="203"/>
      <c r="M84" s="191">
        <f>L84-I84+(D84/12)</f>
        <v>0</v>
      </c>
      <c r="O84" s="190"/>
    </row>
    <row r="85" spans="1:15" x14ac:dyDescent="0.2">
      <c r="A85" s="199"/>
      <c r="B85" s="198"/>
      <c r="C85" s="197"/>
      <c r="D85" s="196"/>
      <c r="E85" s="193"/>
      <c r="F85" s="192"/>
      <c r="G85" s="193"/>
      <c r="H85" s="203"/>
      <c r="I85" s="195"/>
      <c r="J85" s="202"/>
      <c r="K85" s="193"/>
      <c r="L85" s="203"/>
      <c r="M85" s="201"/>
      <c r="O85" s="200">
        <f>(A86*100+C86)-(A84*100+C84)</f>
        <v>0</v>
      </c>
    </row>
    <row r="86" spans="1:15" x14ac:dyDescent="0.2">
      <c r="A86" s="199"/>
      <c r="B86" s="198" t="s">
        <v>19</v>
      </c>
      <c r="C86" s="197"/>
      <c r="D86" s="196"/>
      <c r="E86" s="193"/>
      <c r="F86" s="192"/>
      <c r="G86" s="193"/>
      <c r="H86" s="203"/>
      <c r="I86" s="195">
        <f>ROUND(I84+((A86*100+C86)-(A84*100+C84))*F85,2)</f>
        <v>0</v>
      </c>
      <c r="J86" s="194">
        <f>H86-I86</f>
        <v>0</v>
      </c>
      <c r="K86" s="193"/>
      <c r="L86" s="203"/>
      <c r="M86" s="191">
        <f>L86-I86+(D86/12)</f>
        <v>0</v>
      </c>
      <c r="O86" s="190"/>
    </row>
    <row r="87" spans="1:15" x14ac:dyDescent="0.2">
      <c r="A87" s="199"/>
      <c r="B87" s="198"/>
      <c r="C87" s="197"/>
      <c r="D87" s="196"/>
      <c r="E87" s="193"/>
      <c r="F87" s="192"/>
      <c r="G87" s="193"/>
      <c r="H87" s="203"/>
      <c r="I87" s="195"/>
      <c r="J87" s="202"/>
      <c r="K87" s="193"/>
      <c r="L87" s="203"/>
      <c r="M87" s="201"/>
      <c r="O87" s="200">
        <f>(A88*100+C88)-(A86*100+C86)</f>
        <v>0</v>
      </c>
    </row>
    <row r="88" spans="1:15" x14ac:dyDescent="0.2">
      <c r="A88" s="199"/>
      <c r="B88" s="198" t="s">
        <v>19</v>
      </c>
      <c r="C88" s="197"/>
      <c r="D88" s="196"/>
      <c r="E88" s="193"/>
      <c r="F88" s="192"/>
      <c r="G88" s="193"/>
      <c r="H88" s="203"/>
      <c r="I88" s="195">
        <f>ROUND(I86+((A88*100+C88)-(A86*100+C86))*F87,2)</f>
        <v>0</v>
      </c>
      <c r="J88" s="194">
        <f>H88-I88</f>
        <v>0</v>
      </c>
      <c r="K88" s="193"/>
      <c r="L88" s="203"/>
      <c r="M88" s="191">
        <f>L88-I88+(D88/12)</f>
        <v>0</v>
      </c>
      <c r="O88" s="190"/>
    </row>
    <row r="89" spans="1:15" x14ac:dyDescent="0.2">
      <c r="A89" s="199"/>
      <c r="B89" s="198"/>
      <c r="C89" s="197"/>
      <c r="D89" s="196"/>
      <c r="E89" s="193"/>
      <c r="F89" s="192"/>
      <c r="G89" s="193"/>
      <c r="H89" s="203"/>
      <c r="I89" s="195"/>
      <c r="J89" s="202"/>
      <c r="K89" s="193"/>
      <c r="L89" s="203"/>
      <c r="M89" s="201"/>
      <c r="O89" s="200">
        <f>(A90*100+C90)-(A88*100+C88)</f>
        <v>0</v>
      </c>
    </row>
    <row r="90" spans="1:15" x14ac:dyDescent="0.2">
      <c r="A90" s="199"/>
      <c r="B90" s="198" t="s">
        <v>19</v>
      </c>
      <c r="C90" s="197"/>
      <c r="D90" s="196"/>
      <c r="E90" s="193"/>
      <c r="F90" s="192"/>
      <c r="G90" s="193"/>
      <c r="H90" s="203"/>
      <c r="I90" s="195">
        <f>ROUND(I88+((A90*100+C90)-(A88*100+C88))*F89,2)</f>
        <v>0</v>
      </c>
      <c r="J90" s="194">
        <f>H90-I90</f>
        <v>0</v>
      </c>
      <c r="K90" s="193"/>
      <c r="L90" s="203"/>
      <c r="M90" s="191">
        <f>L90-I90+(D90/12)</f>
        <v>0</v>
      </c>
      <c r="O90" s="190"/>
    </row>
    <row r="91" spans="1:15" x14ac:dyDescent="0.2">
      <c r="A91" s="199"/>
      <c r="B91" s="198"/>
      <c r="C91" s="197"/>
      <c r="D91" s="196"/>
      <c r="E91" s="193"/>
      <c r="F91" s="192"/>
      <c r="G91" s="193"/>
      <c r="H91" s="203"/>
      <c r="I91" s="195"/>
      <c r="J91" s="202"/>
      <c r="K91" s="193"/>
      <c r="L91" s="203"/>
      <c r="M91" s="201"/>
      <c r="O91" s="200">
        <f>(A92*100+C92)-(A90*100+C90)</f>
        <v>0</v>
      </c>
    </row>
    <row r="92" spans="1:15" x14ac:dyDescent="0.2">
      <c r="A92" s="199"/>
      <c r="B92" s="198" t="s">
        <v>19</v>
      </c>
      <c r="C92" s="197"/>
      <c r="D92" s="196"/>
      <c r="E92" s="193"/>
      <c r="F92" s="192"/>
      <c r="G92" s="193"/>
      <c r="H92" s="203"/>
      <c r="I92" s="195">
        <f>ROUND(I90+((A92*100+C92)-(A90*100+C90))*F91,2)</f>
        <v>0</v>
      </c>
      <c r="J92" s="194">
        <f>H92-I92</f>
        <v>0</v>
      </c>
      <c r="K92" s="193"/>
      <c r="L92" s="203"/>
      <c r="M92" s="191">
        <f>L92-I92+(D92/12)</f>
        <v>0</v>
      </c>
      <c r="O92" s="190"/>
    </row>
    <row r="93" spans="1:15" x14ac:dyDescent="0.2">
      <c r="A93" s="199"/>
      <c r="B93" s="198"/>
      <c r="C93" s="197"/>
      <c r="D93" s="196"/>
      <c r="E93" s="193"/>
      <c r="F93" s="192"/>
      <c r="G93" s="193"/>
      <c r="H93" s="203"/>
      <c r="I93" s="195"/>
      <c r="J93" s="202"/>
      <c r="K93" s="193"/>
      <c r="L93" s="203"/>
      <c r="M93" s="201"/>
      <c r="O93" s="200">
        <f>(A94*100+C94)-(A92*100+C92)</f>
        <v>0</v>
      </c>
    </row>
    <row r="94" spans="1:15" x14ac:dyDescent="0.2">
      <c r="A94" s="199"/>
      <c r="B94" s="198" t="s">
        <v>19</v>
      </c>
      <c r="C94" s="197"/>
      <c r="D94" s="196"/>
      <c r="E94" s="193"/>
      <c r="F94" s="192"/>
      <c r="G94" s="193"/>
      <c r="H94" s="203"/>
      <c r="I94" s="195">
        <f>ROUND(I92+((A94*100+C94)-(A92*100+C92))*F93,2)</f>
        <v>0</v>
      </c>
      <c r="J94" s="194">
        <f>H94-I94</f>
        <v>0</v>
      </c>
      <c r="K94" s="193"/>
      <c r="L94" s="203"/>
      <c r="M94" s="191">
        <f>L94-I94+(D94/12)</f>
        <v>0</v>
      </c>
      <c r="O94" s="190"/>
    </row>
    <row r="95" spans="1:15" x14ac:dyDescent="0.2">
      <c r="A95" s="199"/>
      <c r="B95" s="198"/>
      <c r="C95" s="197"/>
      <c r="D95" s="196"/>
      <c r="E95" s="193"/>
      <c r="F95" s="192"/>
      <c r="G95" s="193"/>
      <c r="H95" s="203"/>
      <c r="I95" s="195"/>
      <c r="J95" s="202"/>
      <c r="K95" s="193"/>
      <c r="L95" s="203"/>
      <c r="M95" s="201"/>
      <c r="O95" s="200">
        <f>(A96*100+C96)-(A94*100+C94)</f>
        <v>0</v>
      </c>
    </row>
    <row r="96" spans="1:15" x14ac:dyDescent="0.2">
      <c r="A96" s="199"/>
      <c r="B96" s="198" t="s">
        <v>19</v>
      </c>
      <c r="C96" s="197"/>
      <c r="D96" s="196"/>
      <c r="E96" s="193"/>
      <c r="F96" s="192"/>
      <c r="G96" s="193"/>
      <c r="H96" s="203"/>
      <c r="I96" s="195">
        <f>ROUND(I94+((A96*100+C96)-(A94*100+C94))*F95,2)</f>
        <v>0</v>
      </c>
      <c r="J96" s="194">
        <f>H96-I96</f>
        <v>0</v>
      </c>
      <c r="K96" s="193"/>
      <c r="L96" s="192"/>
      <c r="M96" s="191">
        <f>L96-I96+(D96/12)</f>
        <v>0</v>
      </c>
      <c r="O96" s="190"/>
    </row>
    <row r="97" spans="1:15" x14ac:dyDescent="0.2">
      <c r="A97" s="199"/>
      <c r="B97" s="198"/>
      <c r="C97" s="197"/>
      <c r="D97" s="196"/>
      <c r="E97" s="193"/>
      <c r="F97" s="192"/>
      <c r="G97" s="193"/>
      <c r="H97" s="203"/>
      <c r="I97" s="195"/>
      <c r="J97" s="202"/>
      <c r="K97" s="193"/>
      <c r="L97" s="192"/>
      <c r="M97" s="201"/>
      <c r="O97" s="200">
        <f>(A98*100+C98)-(A96*100+C96)</f>
        <v>0</v>
      </c>
    </row>
    <row r="98" spans="1:15" x14ac:dyDescent="0.2">
      <c r="A98" s="199"/>
      <c r="B98" s="198" t="s">
        <v>19</v>
      </c>
      <c r="C98" s="197"/>
      <c r="D98" s="196"/>
      <c r="E98" s="193"/>
      <c r="F98" s="192"/>
      <c r="G98" s="193"/>
      <c r="H98" s="203"/>
      <c r="I98" s="195">
        <f>ROUND(I96+((A98*100+C98)-(A96*100+C96))*F97,2)</f>
        <v>0</v>
      </c>
      <c r="J98" s="194">
        <f>H98-I98</f>
        <v>0</v>
      </c>
      <c r="K98" s="193"/>
      <c r="L98" s="192"/>
      <c r="M98" s="191">
        <f>L98-I98+(D98/12)</f>
        <v>0</v>
      </c>
      <c r="O98" s="190"/>
    </row>
    <row r="99" spans="1:15" x14ac:dyDescent="0.2">
      <c r="A99" s="199"/>
      <c r="B99" s="198"/>
      <c r="C99" s="197"/>
      <c r="D99" s="196"/>
      <c r="E99" s="193"/>
      <c r="F99" s="192"/>
      <c r="G99" s="193"/>
      <c r="H99" s="203"/>
      <c r="I99" s="195"/>
      <c r="J99" s="202"/>
      <c r="K99" s="193"/>
      <c r="L99" s="192"/>
      <c r="M99" s="201"/>
      <c r="O99" s="200">
        <f>(A100*100+C100)-(A98*100+C98)</f>
        <v>0</v>
      </c>
    </row>
    <row r="100" spans="1:15" x14ac:dyDescent="0.2">
      <c r="A100" s="199"/>
      <c r="B100" s="198" t="s">
        <v>19</v>
      </c>
      <c r="C100" s="197"/>
      <c r="D100" s="196"/>
      <c r="E100" s="193"/>
      <c r="F100" s="192"/>
      <c r="G100" s="193"/>
      <c r="H100" s="203"/>
      <c r="I100" s="195">
        <f>ROUND(I98+((A100*100+C100)-(A98*100+C98))*F99,2)</f>
        <v>0</v>
      </c>
      <c r="J100" s="194">
        <f>H100-I100</f>
        <v>0</v>
      </c>
      <c r="K100" s="193"/>
      <c r="L100" s="192"/>
      <c r="M100" s="191">
        <f>L100-I100+(D100/12)</f>
        <v>0</v>
      </c>
      <c r="O100" s="190"/>
    </row>
    <row r="101" spans="1:15" x14ac:dyDescent="0.2">
      <c r="A101" s="199"/>
      <c r="B101" s="198"/>
      <c r="C101" s="197"/>
      <c r="D101" s="196"/>
      <c r="E101" s="193"/>
      <c r="F101" s="192"/>
      <c r="G101" s="193"/>
      <c r="H101" s="203"/>
      <c r="I101" s="195"/>
      <c r="J101" s="202"/>
      <c r="K101" s="193"/>
      <c r="L101" s="192"/>
      <c r="M101" s="201"/>
      <c r="O101" s="200">
        <f>(A102*100+C102)-(A100*100+C100)</f>
        <v>0</v>
      </c>
    </row>
    <row r="102" spans="1:15" x14ac:dyDescent="0.2">
      <c r="A102" s="199"/>
      <c r="B102" s="198" t="s">
        <v>19</v>
      </c>
      <c r="C102" s="197"/>
      <c r="D102" s="196"/>
      <c r="E102" s="193"/>
      <c r="F102" s="192"/>
      <c r="G102" s="193"/>
      <c r="H102" s="203"/>
      <c r="I102" s="195">
        <f>ROUND(I100+((A102*100+C102)-(A100*100+C100))*F101,2)</f>
        <v>0</v>
      </c>
      <c r="J102" s="194">
        <f>H102-I102</f>
        <v>0</v>
      </c>
      <c r="K102" s="193"/>
      <c r="L102" s="192"/>
      <c r="M102" s="191">
        <f>L102-I102+(D102/12)</f>
        <v>0</v>
      </c>
      <c r="O102" s="190"/>
    </row>
    <row r="103" spans="1:15" x14ac:dyDescent="0.2">
      <c r="A103" s="199"/>
      <c r="B103" s="198"/>
      <c r="C103" s="197"/>
      <c r="D103" s="196"/>
      <c r="E103" s="193"/>
      <c r="F103" s="192"/>
      <c r="G103" s="193"/>
      <c r="H103" s="203"/>
      <c r="I103" s="195"/>
      <c r="J103" s="202"/>
      <c r="K103" s="193"/>
      <c r="L103" s="192"/>
      <c r="M103" s="201"/>
      <c r="O103" s="200">
        <f>(A104*100+C104)-(A102*100+C102)</f>
        <v>0</v>
      </c>
    </row>
    <row r="104" spans="1:15" x14ac:dyDescent="0.2">
      <c r="A104" s="199"/>
      <c r="B104" s="198" t="s">
        <v>19</v>
      </c>
      <c r="C104" s="197"/>
      <c r="D104" s="196"/>
      <c r="E104" s="193"/>
      <c r="F104" s="192"/>
      <c r="G104" s="193"/>
      <c r="H104" s="203"/>
      <c r="I104" s="195">
        <f>ROUND(I102+((A104*100+C104)-(A102*100+C102))*F103,2)</f>
        <v>0</v>
      </c>
      <c r="J104" s="194">
        <f>H104-I104</f>
        <v>0</v>
      </c>
      <c r="K104" s="193"/>
      <c r="L104" s="192"/>
      <c r="M104" s="191">
        <f>L104-I104+(D104/12)</f>
        <v>0</v>
      </c>
      <c r="O104" s="190"/>
    </row>
    <row r="105" spans="1:15" x14ac:dyDescent="0.2">
      <c r="A105" s="199"/>
      <c r="B105" s="198"/>
      <c r="C105" s="197"/>
      <c r="D105" s="196"/>
      <c r="E105" s="193"/>
      <c r="F105" s="192"/>
      <c r="G105" s="193"/>
      <c r="H105" s="203"/>
      <c r="I105" s="195"/>
      <c r="J105" s="202"/>
      <c r="K105" s="193"/>
      <c r="L105" s="192"/>
      <c r="M105" s="201"/>
      <c r="O105" s="200">
        <f>(A106*100+C106)-(A104*100+C104)</f>
        <v>0</v>
      </c>
    </row>
    <row r="106" spans="1:15" x14ac:dyDescent="0.2">
      <c r="A106" s="199"/>
      <c r="B106" s="198" t="s">
        <v>19</v>
      </c>
      <c r="C106" s="197"/>
      <c r="D106" s="196"/>
      <c r="E106" s="193"/>
      <c r="F106" s="192"/>
      <c r="G106" s="193"/>
      <c r="H106" s="203"/>
      <c r="I106" s="195">
        <f>ROUND(I104+((A106*100+C106)-(A104*100+C104))*F105,2)</f>
        <v>0</v>
      </c>
      <c r="J106" s="194">
        <f>H106-I106</f>
        <v>0</v>
      </c>
      <c r="K106" s="193"/>
      <c r="L106" s="192"/>
      <c r="M106" s="191">
        <f>L106-I106+(D106/12)</f>
        <v>0</v>
      </c>
      <c r="O106" s="190"/>
    </row>
    <row r="107" spans="1:15" x14ac:dyDescent="0.2">
      <c r="A107" s="199"/>
      <c r="B107" s="198"/>
      <c r="C107" s="197"/>
      <c r="D107" s="196"/>
      <c r="E107" s="193"/>
      <c r="F107" s="192"/>
      <c r="G107" s="193"/>
      <c r="H107" s="203"/>
      <c r="I107" s="195"/>
      <c r="J107" s="202"/>
      <c r="K107" s="193"/>
      <c r="L107" s="192"/>
      <c r="M107" s="201"/>
      <c r="O107" s="200">
        <f>(A108*100+C108)-(A106*100+C106)</f>
        <v>0</v>
      </c>
    </row>
    <row r="108" spans="1:15" x14ac:dyDescent="0.2">
      <c r="A108" s="199"/>
      <c r="B108" s="198" t="s">
        <v>19</v>
      </c>
      <c r="C108" s="197"/>
      <c r="D108" s="196"/>
      <c r="E108" s="193"/>
      <c r="F108" s="192"/>
      <c r="G108" s="193"/>
      <c r="H108" s="203"/>
      <c r="I108" s="195">
        <f>ROUND(I106+((A108*100+C108)-(A106*100+C106))*F107,2)</f>
        <v>0</v>
      </c>
      <c r="J108" s="194">
        <f>H108-I108</f>
        <v>0</v>
      </c>
      <c r="K108" s="193"/>
      <c r="L108" s="192"/>
      <c r="M108" s="191">
        <f>L108-I108+(D108/12)</f>
        <v>0</v>
      </c>
      <c r="O108" s="190"/>
    </row>
    <row r="109" spans="1:15" x14ac:dyDescent="0.2">
      <c r="A109" s="199"/>
      <c r="B109" s="198"/>
      <c r="C109" s="197"/>
      <c r="D109" s="196"/>
      <c r="E109" s="193"/>
      <c r="F109" s="192"/>
      <c r="G109" s="193"/>
      <c r="H109" s="203"/>
      <c r="I109" s="195"/>
      <c r="J109" s="202"/>
      <c r="K109" s="193"/>
      <c r="L109" s="192"/>
      <c r="M109" s="201"/>
      <c r="O109" s="200">
        <f>(A110*100+C110)-(A108*100+C108)</f>
        <v>0</v>
      </c>
    </row>
    <row r="110" spans="1:15" x14ac:dyDescent="0.2">
      <c r="A110" s="199"/>
      <c r="B110" s="198" t="s">
        <v>19</v>
      </c>
      <c r="C110" s="197"/>
      <c r="D110" s="196"/>
      <c r="E110" s="193"/>
      <c r="F110" s="192"/>
      <c r="G110" s="193"/>
      <c r="H110" s="203"/>
      <c r="I110" s="195">
        <f>ROUND(I108+((A110*100+C110)-(A108*100+C108))*F109,2)</f>
        <v>0</v>
      </c>
      <c r="J110" s="194">
        <f>H110-I110</f>
        <v>0</v>
      </c>
      <c r="K110" s="193"/>
      <c r="L110" s="192"/>
      <c r="M110" s="191">
        <f>L110-I110+(D110/12)</f>
        <v>0</v>
      </c>
      <c r="O110" s="190"/>
    </row>
    <row r="111" spans="1:15" x14ac:dyDescent="0.2">
      <c r="A111" s="199"/>
      <c r="B111" s="198"/>
      <c r="C111" s="197"/>
      <c r="D111" s="196"/>
      <c r="E111" s="193"/>
      <c r="F111" s="192"/>
      <c r="G111" s="193"/>
      <c r="H111" s="203"/>
      <c r="I111" s="195"/>
      <c r="J111" s="202"/>
      <c r="K111" s="193"/>
      <c r="L111" s="192"/>
      <c r="M111" s="201"/>
      <c r="O111" s="200">
        <f>(A112*100+C112)-(A110*100+C110)</f>
        <v>0</v>
      </c>
    </row>
    <row r="112" spans="1:15" x14ac:dyDescent="0.2">
      <c r="A112" s="199"/>
      <c r="B112" s="198" t="s">
        <v>19</v>
      </c>
      <c r="C112" s="197"/>
      <c r="D112" s="196"/>
      <c r="E112" s="193"/>
      <c r="F112" s="192"/>
      <c r="G112" s="193"/>
      <c r="H112" s="203"/>
      <c r="I112" s="195">
        <f>ROUND(I110+((A112*100+C112)-(A110*100+C110))*F111,2)</f>
        <v>0</v>
      </c>
      <c r="J112" s="194">
        <f>H112-I112</f>
        <v>0</v>
      </c>
      <c r="K112" s="193"/>
      <c r="L112" s="192"/>
      <c r="M112" s="191">
        <f>L112-I112+(D112/12)</f>
        <v>0</v>
      </c>
      <c r="O112" s="190"/>
    </row>
    <row r="113" spans="1:15" x14ac:dyDescent="0.2">
      <c r="A113" s="199"/>
      <c r="B113" s="198"/>
      <c r="C113" s="197"/>
      <c r="D113" s="196"/>
      <c r="E113" s="193"/>
      <c r="F113" s="192"/>
      <c r="G113" s="193"/>
      <c r="H113" s="203"/>
      <c r="I113" s="195"/>
      <c r="J113" s="202"/>
      <c r="K113" s="193"/>
      <c r="L113" s="192"/>
      <c r="M113" s="201"/>
      <c r="O113" s="200">
        <f>(A114*100+C114)-(A112*100+C112)</f>
        <v>0</v>
      </c>
    </row>
    <row r="114" spans="1:15" x14ac:dyDescent="0.2">
      <c r="A114" s="199"/>
      <c r="B114" s="198" t="s">
        <v>19</v>
      </c>
      <c r="C114" s="197"/>
      <c r="D114" s="196"/>
      <c r="E114" s="193"/>
      <c r="F114" s="192"/>
      <c r="G114" s="193"/>
      <c r="H114" s="203"/>
      <c r="I114" s="195">
        <f>ROUND(I112+((A114*100+C114)-(A112*100+C112))*F113,2)</f>
        <v>0</v>
      </c>
      <c r="J114" s="194">
        <f>H114-I114</f>
        <v>0</v>
      </c>
      <c r="K114" s="193"/>
      <c r="L114" s="192"/>
      <c r="M114" s="191">
        <f>L114-I114+(D114/12)</f>
        <v>0</v>
      </c>
      <c r="O114" s="190"/>
    </row>
    <row r="115" spans="1:15" x14ac:dyDescent="0.2">
      <c r="A115" s="199"/>
      <c r="B115" s="198"/>
      <c r="C115" s="197"/>
      <c r="D115" s="196"/>
      <c r="E115" s="193"/>
      <c r="F115" s="192"/>
      <c r="G115" s="193"/>
      <c r="H115" s="203"/>
      <c r="I115" s="195"/>
      <c r="J115" s="202"/>
      <c r="K115" s="193"/>
      <c r="L115" s="192"/>
      <c r="M115" s="201"/>
      <c r="O115" s="200">
        <f>(A116*100+C116)-(A114*100+C114)</f>
        <v>0</v>
      </c>
    </row>
    <row r="116" spans="1:15" x14ac:dyDescent="0.2">
      <c r="A116" s="199"/>
      <c r="B116" s="198" t="s">
        <v>19</v>
      </c>
      <c r="C116" s="197"/>
      <c r="D116" s="196"/>
      <c r="E116" s="193"/>
      <c r="F116" s="192"/>
      <c r="G116" s="193"/>
      <c r="H116" s="203"/>
      <c r="I116" s="195">
        <f>ROUND(I114+((A116*100+C116)-(A114*100+C114))*F115,2)</f>
        <v>0</v>
      </c>
      <c r="J116" s="194">
        <f>H116-I116</f>
        <v>0</v>
      </c>
      <c r="K116" s="193"/>
      <c r="L116" s="192"/>
      <c r="M116" s="191">
        <f>L116-I116+(D116/12)</f>
        <v>0</v>
      </c>
      <c r="O116" s="190"/>
    </row>
    <row r="117" spans="1:15" x14ac:dyDescent="0.2">
      <c r="A117" s="199"/>
      <c r="B117" s="198"/>
      <c r="C117" s="197"/>
      <c r="D117" s="196"/>
      <c r="E117" s="193"/>
      <c r="F117" s="192"/>
      <c r="G117" s="193"/>
      <c r="H117" s="203"/>
      <c r="I117" s="195"/>
      <c r="J117" s="202"/>
      <c r="K117" s="193"/>
      <c r="L117" s="192"/>
      <c r="M117" s="201"/>
      <c r="O117" s="200">
        <f>(A118*100+C118)-(A116*100+C116)</f>
        <v>0</v>
      </c>
    </row>
    <row r="118" spans="1:15" x14ac:dyDescent="0.2">
      <c r="A118" s="199"/>
      <c r="B118" s="198" t="s">
        <v>19</v>
      </c>
      <c r="C118" s="197"/>
      <c r="D118" s="196"/>
      <c r="E118" s="193"/>
      <c r="F118" s="192"/>
      <c r="G118" s="193"/>
      <c r="H118" s="203"/>
      <c r="I118" s="195">
        <f>ROUND(I116+((A118*100+C118)-(A116*100+C116))*F117,2)</f>
        <v>0</v>
      </c>
      <c r="J118" s="194">
        <f>H118-I118</f>
        <v>0</v>
      </c>
      <c r="K118" s="193"/>
      <c r="L118" s="192"/>
      <c r="M118" s="191">
        <f>L118-I118+(D118/12)</f>
        <v>0</v>
      </c>
      <c r="O118" s="190"/>
    </row>
    <row r="119" spans="1:15" x14ac:dyDescent="0.2">
      <c r="A119" s="199"/>
      <c r="B119" s="198"/>
      <c r="C119" s="197"/>
      <c r="D119" s="196"/>
      <c r="E119" s="193"/>
      <c r="F119" s="192"/>
      <c r="G119" s="193"/>
      <c r="H119" s="203"/>
      <c r="I119" s="195"/>
      <c r="J119" s="202"/>
      <c r="K119" s="193"/>
      <c r="L119" s="192"/>
      <c r="M119" s="201"/>
      <c r="O119" s="200">
        <f>(A120*100+C120)-(A118*100+C118)</f>
        <v>0</v>
      </c>
    </row>
    <row r="120" spans="1:15" x14ac:dyDescent="0.2">
      <c r="A120" s="199"/>
      <c r="B120" s="198" t="s">
        <v>19</v>
      </c>
      <c r="C120" s="197"/>
      <c r="D120" s="196"/>
      <c r="E120" s="193"/>
      <c r="F120" s="192"/>
      <c r="G120" s="193"/>
      <c r="H120" s="203"/>
      <c r="I120" s="195">
        <f>ROUND(I118+((A120*100+C120)-(A118*100+C118))*F119,2)</f>
        <v>0</v>
      </c>
      <c r="J120" s="194">
        <f>H120-I120</f>
        <v>0</v>
      </c>
      <c r="K120" s="193"/>
      <c r="L120" s="192"/>
      <c r="M120" s="191">
        <f>L120-I120+(D120/12)</f>
        <v>0</v>
      </c>
      <c r="O120" s="190"/>
    </row>
    <row r="121" spans="1:15" x14ac:dyDescent="0.2">
      <c r="A121" s="199"/>
      <c r="B121" s="198"/>
      <c r="C121" s="197"/>
      <c r="D121" s="196"/>
      <c r="E121" s="193"/>
      <c r="F121" s="192"/>
      <c r="G121" s="193"/>
      <c r="H121" s="203"/>
      <c r="I121" s="195"/>
      <c r="J121" s="202"/>
      <c r="K121" s="193"/>
      <c r="L121" s="192"/>
      <c r="M121" s="201"/>
      <c r="O121" s="200">
        <f>(A122*100+C122)-(A120*100+C120)</f>
        <v>0</v>
      </c>
    </row>
    <row r="122" spans="1:15" x14ac:dyDescent="0.2">
      <c r="A122" s="199"/>
      <c r="B122" s="198" t="s">
        <v>19</v>
      </c>
      <c r="C122" s="197"/>
      <c r="D122" s="196"/>
      <c r="E122" s="193"/>
      <c r="F122" s="192"/>
      <c r="G122" s="193"/>
      <c r="H122" s="203"/>
      <c r="I122" s="195">
        <f>ROUND(I120+((A122*100+C122)-(A120*100+C120))*F121,2)</f>
        <v>0</v>
      </c>
      <c r="J122" s="194">
        <f>H122-I122</f>
        <v>0</v>
      </c>
      <c r="K122" s="193"/>
      <c r="L122" s="192"/>
      <c r="M122" s="191">
        <f>L122-I122+(D122/12)</f>
        <v>0</v>
      </c>
      <c r="O122" s="190"/>
    </row>
    <row r="123" spans="1:15" x14ac:dyDescent="0.2">
      <c r="A123" s="199"/>
      <c r="B123" s="198"/>
      <c r="C123" s="197"/>
      <c r="D123" s="196"/>
      <c r="E123" s="193"/>
      <c r="F123" s="192"/>
      <c r="G123" s="193"/>
      <c r="H123" s="203"/>
      <c r="I123" s="195"/>
      <c r="J123" s="202"/>
      <c r="K123" s="193"/>
      <c r="L123" s="192"/>
      <c r="M123" s="201"/>
      <c r="O123" s="200">
        <f>(A124*100+C124)-(A122*100+C122)</f>
        <v>0</v>
      </c>
    </row>
    <row r="124" spans="1:15" x14ac:dyDescent="0.2">
      <c r="A124" s="199"/>
      <c r="B124" s="198" t="s">
        <v>19</v>
      </c>
      <c r="C124" s="197"/>
      <c r="D124" s="196"/>
      <c r="E124" s="193"/>
      <c r="F124" s="192"/>
      <c r="G124" s="193"/>
      <c r="H124" s="203"/>
      <c r="I124" s="195">
        <f>ROUND(I122+((A124*100+C124)-(A122*100+C122))*F123,2)</f>
        <v>0</v>
      </c>
      <c r="J124" s="194">
        <f>H124-I124</f>
        <v>0</v>
      </c>
      <c r="K124" s="193"/>
      <c r="L124" s="192"/>
      <c r="M124" s="191">
        <f>L124-I124+(D124/12)</f>
        <v>0</v>
      </c>
      <c r="O124" s="190"/>
    </row>
    <row r="125" spans="1:15" x14ac:dyDescent="0.2">
      <c r="A125" s="199"/>
      <c r="B125" s="198"/>
      <c r="C125" s="197"/>
      <c r="D125" s="196"/>
      <c r="E125" s="193"/>
      <c r="F125" s="192"/>
      <c r="G125" s="193"/>
      <c r="H125" s="203"/>
      <c r="I125" s="195"/>
      <c r="J125" s="202"/>
      <c r="K125" s="193"/>
      <c r="L125" s="192"/>
      <c r="M125" s="201"/>
      <c r="O125" s="200">
        <f>(A126*100+C126)-(A124*100+C124)</f>
        <v>0</v>
      </c>
    </row>
    <row r="126" spans="1:15" x14ac:dyDescent="0.2">
      <c r="A126" s="199"/>
      <c r="B126" s="198" t="s">
        <v>19</v>
      </c>
      <c r="C126" s="197"/>
      <c r="D126" s="196"/>
      <c r="E126" s="193"/>
      <c r="F126" s="192"/>
      <c r="G126" s="193"/>
      <c r="H126" s="203"/>
      <c r="I126" s="195">
        <f>ROUND(I124+((A126*100+C126)-(A124*100+C124))*F125,2)</f>
        <v>0</v>
      </c>
      <c r="J126" s="194">
        <f>H126-I126</f>
        <v>0</v>
      </c>
      <c r="K126" s="193"/>
      <c r="L126" s="192"/>
      <c r="M126" s="191">
        <f>L126-I126+(D126/12)</f>
        <v>0</v>
      </c>
      <c r="O126" s="190"/>
    </row>
    <row r="127" spans="1:15" x14ac:dyDescent="0.2">
      <c r="A127" s="199"/>
      <c r="B127" s="198"/>
      <c r="C127" s="197"/>
      <c r="D127" s="196"/>
      <c r="E127" s="193"/>
      <c r="F127" s="192"/>
      <c r="G127" s="193"/>
      <c r="H127" s="203"/>
      <c r="I127" s="195"/>
      <c r="J127" s="202"/>
      <c r="K127" s="193"/>
      <c r="L127" s="192"/>
      <c r="M127" s="201"/>
      <c r="O127" s="200">
        <f>(A128*100+C128)-(A126*100+C126)</f>
        <v>0</v>
      </c>
    </row>
    <row r="128" spans="1:15" x14ac:dyDescent="0.2">
      <c r="A128" s="199"/>
      <c r="B128" s="198" t="s">
        <v>19</v>
      </c>
      <c r="C128" s="197"/>
      <c r="D128" s="196"/>
      <c r="E128" s="193"/>
      <c r="F128" s="192"/>
      <c r="G128" s="193"/>
      <c r="H128" s="203"/>
      <c r="I128" s="195">
        <f>ROUND(I126+((A128*100+C128)-(A126*100+C126))*F127,2)</f>
        <v>0</v>
      </c>
      <c r="J128" s="194">
        <f>H128-I128</f>
        <v>0</v>
      </c>
      <c r="K128" s="193"/>
      <c r="L128" s="192"/>
      <c r="M128" s="191">
        <f>L128-I128+(D128/12)</f>
        <v>0</v>
      </c>
      <c r="O128" s="190"/>
    </row>
    <row r="129" spans="1:15" x14ac:dyDescent="0.2">
      <c r="A129" s="199"/>
      <c r="B129" s="198"/>
      <c r="C129" s="197"/>
      <c r="D129" s="196"/>
      <c r="E129" s="193"/>
      <c r="F129" s="192"/>
      <c r="G129" s="193"/>
      <c r="H129" s="203"/>
      <c r="I129" s="195"/>
      <c r="J129" s="202"/>
      <c r="K129" s="193"/>
      <c r="L129" s="192"/>
      <c r="M129" s="201"/>
      <c r="O129" s="200">
        <f>(A130*100+C130)-(A128*100+C128)</f>
        <v>0</v>
      </c>
    </row>
    <row r="130" spans="1:15" x14ac:dyDescent="0.2">
      <c r="A130" s="199"/>
      <c r="B130" s="198" t="s">
        <v>19</v>
      </c>
      <c r="C130" s="197"/>
      <c r="D130" s="196"/>
      <c r="E130" s="193"/>
      <c r="F130" s="192"/>
      <c r="G130" s="193"/>
      <c r="H130" s="203"/>
      <c r="I130" s="195">
        <f>ROUND(I128+((A130*100+C130)-(A128*100+C128))*F129,2)</f>
        <v>0</v>
      </c>
      <c r="J130" s="194">
        <f>H130-I130</f>
        <v>0</v>
      </c>
      <c r="K130" s="193"/>
      <c r="L130" s="192"/>
      <c r="M130" s="191">
        <f>L130-I130+(D130/12)</f>
        <v>0</v>
      </c>
      <c r="O130" s="190"/>
    </row>
    <row r="131" spans="1:15" x14ac:dyDescent="0.2">
      <c r="A131" s="199"/>
      <c r="B131" s="198"/>
      <c r="C131" s="197"/>
      <c r="D131" s="196"/>
      <c r="E131" s="193"/>
      <c r="F131" s="192"/>
      <c r="G131" s="193"/>
      <c r="H131" s="203"/>
      <c r="I131" s="195"/>
      <c r="J131" s="202"/>
      <c r="K131" s="193"/>
      <c r="L131" s="192"/>
      <c r="M131" s="201"/>
      <c r="O131" s="200">
        <f>(A132*100+C132)-(A130*100+C130)</f>
        <v>0</v>
      </c>
    </row>
    <row r="132" spans="1:15" x14ac:dyDescent="0.2">
      <c r="A132" s="199"/>
      <c r="B132" s="198" t="s">
        <v>19</v>
      </c>
      <c r="C132" s="197"/>
      <c r="D132" s="196"/>
      <c r="E132" s="193"/>
      <c r="F132" s="192"/>
      <c r="G132" s="193"/>
      <c r="H132" s="203"/>
      <c r="I132" s="195">
        <f>ROUND(I130+((A132*100+C132)-(A130*100+C130))*F131,2)</f>
        <v>0</v>
      </c>
      <c r="J132" s="194">
        <f>H132-I132</f>
        <v>0</v>
      </c>
      <c r="K132" s="193"/>
      <c r="L132" s="192"/>
      <c r="M132" s="191">
        <f>L132-I132+(D132/12)</f>
        <v>0</v>
      </c>
      <c r="O132" s="190"/>
    </row>
    <row r="133" spans="1:15" x14ac:dyDescent="0.2">
      <c r="A133" s="199"/>
      <c r="B133" s="198"/>
      <c r="C133" s="197"/>
      <c r="D133" s="196"/>
      <c r="E133" s="193"/>
      <c r="F133" s="192"/>
      <c r="G133" s="193"/>
      <c r="H133" s="203"/>
      <c r="I133" s="195"/>
      <c r="J133" s="202"/>
      <c r="K133" s="193"/>
      <c r="L133" s="192"/>
      <c r="M133" s="201"/>
      <c r="O133" s="200">
        <f>(A134*100+C134)-(A132*100+C132)</f>
        <v>0</v>
      </c>
    </row>
    <row r="134" spans="1:15" x14ac:dyDescent="0.2">
      <c r="A134" s="199"/>
      <c r="B134" s="198" t="s">
        <v>19</v>
      </c>
      <c r="C134" s="197"/>
      <c r="D134" s="196"/>
      <c r="E134" s="193"/>
      <c r="F134" s="192"/>
      <c r="G134" s="193"/>
      <c r="H134" s="203"/>
      <c r="I134" s="195">
        <f>ROUND(I132+((A134*100+C134)-(A132*100+C132))*F133,2)</f>
        <v>0</v>
      </c>
      <c r="J134" s="194">
        <f>H134-I134</f>
        <v>0</v>
      </c>
      <c r="K134" s="193"/>
      <c r="L134" s="192"/>
      <c r="M134" s="191">
        <f>L134-I134+(D134/12)</f>
        <v>0</v>
      </c>
      <c r="O134" s="190"/>
    </row>
    <row r="135" spans="1:15" x14ac:dyDescent="0.2">
      <c r="A135" s="199"/>
      <c r="B135" s="198"/>
      <c r="C135" s="197"/>
      <c r="D135" s="196"/>
      <c r="E135" s="193"/>
      <c r="F135" s="192"/>
      <c r="G135" s="193"/>
      <c r="H135" s="203"/>
      <c r="I135" s="195"/>
      <c r="J135" s="202"/>
      <c r="K135" s="193"/>
      <c r="L135" s="192"/>
      <c r="M135" s="201"/>
      <c r="O135" s="200">
        <f>(A136*100+C136)-(A134*100+C134)</f>
        <v>0</v>
      </c>
    </row>
    <row r="136" spans="1:15" x14ac:dyDescent="0.2">
      <c r="A136" s="199"/>
      <c r="B136" s="198" t="s">
        <v>19</v>
      </c>
      <c r="C136" s="197"/>
      <c r="D136" s="196"/>
      <c r="E136" s="193"/>
      <c r="F136" s="192"/>
      <c r="G136" s="193"/>
      <c r="H136" s="203"/>
      <c r="I136" s="195">
        <f>ROUND(I134+((A136*100+C136)-(A134*100+C134))*F135,2)</f>
        <v>0</v>
      </c>
      <c r="J136" s="194">
        <f>H136-I136</f>
        <v>0</v>
      </c>
      <c r="K136" s="193"/>
      <c r="L136" s="192"/>
      <c r="M136" s="191">
        <f>L136-I136+(D136/12)</f>
        <v>0</v>
      </c>
      <c r="O136" s="190"/>
    </row>
    <row r="137" spans="1:15" x14ac:dyDescent="0.2">
      <c r="A137" s="199"/>
      <c r="B137" s="198"/>
      <c r="C137" s="197"/>
      <c r="D137" s="196"/>
      <c r="E137" s="193"/>
      <c r="F137" s="192"/>
      <c r="G137" s="193"/>
      <c r="H137" s="203"/>
      <c r="I137" s="195"/>
      <c r="J137" s="202"/>
      <c r="K137" s="193"/>
      <c r="L137" s="192"/>
      <c r="M137" s="201"/>
      <c r="O137" s="200">
        <f>(A138*100+C138)-(A136*100+C136)</f>
        <v>0</v>
      </c>
    </row>
    <row r="138" spans="1:15" x14ac:dyDescent="0.2">
      <c r="A138" s="199"/>
      <c r="B138" s="198" t="s">
        <v>19</v>
      </c>
      <c r="C138" s="197"/>
      <c r="D138" s="196"/>
      <c r="E138" s="193"/>
      <c r="F138" s="192"/>
      <c r="G138" s="193"/>
      <c r="H138" s="203"/>
      <c r="I138" s="195">
        <f>ROUND(I136+((A138*100+C138)-(A136*100+C136))*F137,2)</f>
        <v>0</v>
      </c>
      <c r="J138" s="194">
        <f>H138-I138</f>
        <v>0</v>
      </c>
      <c r="K138" s="193"/>
      <c r="L138" s="192"/>
      <c r="M138" s="191">
        <f>L138-I138+(D138/12)</f>
        <v>0</v>
      </c>
      <c r="O138" s="190"/>
    </row>
    <row r="139" spans="1:15" x14ac:dyDescent="0.2">
      <c r="A139" s="199"/>
      <c r="B139" s="198"/>
      <c r="C139" s="197"/>
      <c r="D139" s="196"/>
      <c r="E139" s="193"/>
      <c r="F139" s="192"/>
      <c r="G139" s="193"/>
      <c r="H139" s="203"/>
      <c r="I139" s="195"/>
      <c r="J139" s="202"/>
      <c r="K139" s="193"/>
      <c r="L139" s="192"/>
      <c r="M139" s="201"/>
      <c r="O139" s="200">
        <f>(A140*100+C140)-(A138*100+C138)</f>
        <v>0</v>
      </c>
    </row>
    <row r="140" spans="1:15" x14ac:dyDescent="0.2">
      <c r="A140" s="199"/>
      <c r="B140" s="198" t="s">
        <v>19</v>
      </c>
      <c r="C140" s="197"/>
      <c r="D140" s="196"/>
      <c r="E140" s="193"/>
      <c r="F140" s="192"/>
      <c r="G140" s="193"/>
      <c r="H140" s="203"/>
      <c r="I140" s="195">
        <f>ROUND(I138+((A140*100+C140)-(A138*100+C138))*F139,2)</f>
        <v>0</v>
      </c>
      <c r="J140" s="194">
        <f>H140-I140</f>
        <v>0</v>
      </c>
      <c r="K140" s="193"/>
      <c r="L140" s="192"/>
      <c r="M140" s="191">
        <f>L140-I140+(D140/12)</f>
        <v>0</v>
      </c>
      <c r="O140" s="190"/>
    </row>
    <row r="141" spans="1:15" x14ac:dyDescent="0.2">
      <c r="A141" s="199"/>
      <c r="B141" s="198"/>
      <c r="C141" s="197"/>
      <c r="D141" s="196"/>
      <c r="E141" s="193"/>
      <c r="F141" s="192"/>
      <c r="G141" s="193"/>
      <c r="H141" s="203"/>
      <c r="I141" s="195"/>
      <c r="J141" s="202"/>
      <c r="K141" s="193"/>
      <c r="L141" s="192"/>
      <c r="M141" s="201"/>
      <c r="O141" s="200">
        <f>(A142*100+C142)-(A140*100+C140)</f>
        <v>0</v>
      </c>
    </row>
    <row r="142" spans="1:15" x14ac:dyDescent="0.2">
      <c r="A142" s="199"/>
      <c r="B142" s="198" t="s">
        <v>19</v>
      </c>
      <c r="C142" s="197"/>
      <c r="D142" s="196"/>
      <c r="E142" s="193"/>
      <c r="F142" s="192"/>
      <c r="G142" s="193"/>
      <c r="H142" s="203"/>
      <c r="I142" s="195">
        <f>ROUND(I140+((A142*100+C142)-(A140*100+C140))*F141,2)</f>
        <v>0</v>
      </c>
      <c r="J142" s="194">
        <f>H142-I142</f>
        <v>0</v>
      </c>
      <c r="K142" s="193"/>
      <c r="L142" s="192"/>
      <c r="M142" s="191">
        <f>L142-I142+(D142/12)</f>
        <v>0</v>
      </c>
      <c r="O142" s="190"/>
    </row>
    <row r="143" spans="1:15" x14ac:dyDescent="0.2">
      <c r="A143" s="199"/>
      <c r="B143" s="198"/>
      <c r="C143" s="197"/>
      <c r="D143" s="196"/>
      <c r="E143" s="193"/>
      <c r="F143" s="192"/>
      <c r="G143" s="193"/>
      <c r="H143" s="203"/>
      <c r="I143" s="195"/>
      <c r="J143" s="202"/>
      <c r="K143" s="193"/>
      <c r="L143" s="192"/>
      <c r="M143" s="201"/>
      <c r="O143" s="200">
        <f>(A144*100+C144)-(A142*100+C142)</f>
        <v>0</v>
      </c>
    </row>
    <row r="144" spans="1:15" x14ac:dyDescent="0.2">
      <c r="A144" s="199"/>
      <c r="B144" s="198" t="s">
        <v>19</v>
      </c>
      <c r="C144" s="197"/>
      <c r="D144" s="196"/>
      <c r="E144" s="193"/>
      <c r="F144" s="192"/>
      <c r="G144" s="193"/>
      <c r="H144" s="203"/>
      <c r="I144" s="195">
        <f>ROUND(I142+((A144*100+C144)-(A142*100+C142))*F143,2)</f>
        <v>0</v>
      </c>
      <c r="J144" s="194">
        <f>H144-I144</f>
        <v>0</v>
      </c>
      <c r="K144" s="193"/>
      <c r="L144" s="192"/>
      <c r="M144" s="191">
        <f>L144-I144+(D144/12)</f>
        <v>0</v>
      </c>
      <c r="O144" s="190"/>
    </row>
    <row r="145" spans="1:15" x14ac:dyDescent="0.2">
      <c r="A145" s="199"/>
      <c r="B145" s="198"/>
      <c r="C145" s="197"/>
      <c r="D145" s="196"/>
      <c r="E145" s="193"/>
      <c r="F145" s="192"/>
      <c r="G145" s="193"/>
      <c r="H145" s="203"/>
      <c r="I145" s="195"/>
      <c r="J145" s="202"/>
      <c r="K145" s="193"/>
      <c r="L145" s="192"/>
      <c r="M145" s="201"/>
      <c r="O145" s="200">
        <f>(A146*100+C146)-(A144*100+C144)</f>
        <v>0</v>
      </c>
    </row>
    <row r="146" spans="1:15" x14ac:dyDescent="0.2">
      <c r="A146" s="199"/>
      <c r="B146" s="198" t="s">
        <v>19</v>
      </c>
      <c r="C146" s="197"/>
      <c r="D146" s="196"/>
      <c r="E146" s="193"/>
      <c r="F146" s="192"/>
      <c r="G146" s="193"/>
      <c r="H146" s="203"/>
      <c r="I146" s="195">
        <f>ROUND(I144+((A146*100+C146)-(A144*100+C144))*F145,2)</f>
        <v>0</v>
      </c>
      <c r="J146" s="194">
        <f>H146-I146</f>
        <v>0</v>
      </c>
      <c r="K146" s="193"/>
      <c r="L146" s="192"/>
      <c r="M146" s="191">
        <f>L146-I146+(D146/12)</f>
        <v>0</v>
      </c>
      <c r="O146" s="190"/>
    </row>
    <row r="147" spans="1:15" x14ac:dyDescent="0.2">
      <c r="A147" s="199"/>
      <c r="B147" s="198"/>
      <c r="C147" s="197"/>
      <c r="D147" s="196"/>
      <c r="E147" s="193"/>
      <c r="F147" s="192"/>
      <c r="G147" s="193"/>
      <c r="H147" s="203"/>
      <c r="I147" s="195"/>
      <c r="J147" s="202"/>
      <c r="K147" s="193"/>
      <c r="L147" s="192"/>
      <c r="M147" s="201"/>
      <c r="O147" s="200">
        <f>(A148*100+C148)-(A146*100+C146)</f>
        <v>0</v>
      </c>
    </row>
    <row r="148" spans="1:15" x14ac:dyDescent="0.2">
      <c r="A148" s="199"/>
      <c r="B148" s="198" t="s">
        <v>19</v>
      </c>
      <c r="C148" s="197"/>
      <c r="D148" s="196"/>
      <c r="E148" s="193"/>
      <c r="F148" s="192"/>
      <c r="G148" s="193"/>
      <c r="H148" s="203"/>
      <c r="I148" s="195">
        <f>ROUND(I146+((A148*100+C148)-(A146*100+C146))*F147,2)</f>
        <v>0</v>
      </c>
      <c r="J148" s="194">
        <f>H148-I148</f>
        <v>0</v>
      </c>
      <c r="K148" s="193"/>
      <c r="L148" s="192"/>
      <c r="M148" s="191">
        <f>L148-I148+(D148/12)</f>
        <v>0</v>
      </c>
      <c r="O148" s="190"/>
    </row>
    <row r="149" spans="1:15" x14ac:dyDescent="0.2">
      <c r="A149" s="199"/>
      <c r="B149" s="198"/>
      <c r="C149" s="197"/>
      <c r="D149" s="196"/>
      <c r="E149" s="193"/>
      <c r="F149" s="192"/>
      <c r="G149" s="193"/>
      <c r="H149" s="203"/>
      <c r="I149" s="195"/>
      <c r="J149" s="202"/>
      <c r="K149" s="193"/>
      <c r="L149" s="192"/>
      <c r="M149" s="201"/>
      <c r="O149" s="200">
        <f>(A150*100+C150)-(A148*100+C148)</f>
        <v>0</v>
      </c>
    </row>
    <row r="150" spans="1:15" x14ac:dyDescent="0.2">
      <c r="A150" s="199"/>
      <c r="B150" s="198" t="s">
        <v>19</v>
      </c>
      <c r="C150" s="197"/>
      <c r="D150" s="196"/>
      <c r="E150" s="193"/>
      <c r="F150" s="192"/>
      <c r="G150" s="193"/>
      <c r="H150" s="203"/>
      <c r="I150" s="195">
        <f>ROUND(I148+((A150*100+C150)-(A148*100+C148))*F149,2)</f>
        <v>0</v>
      </c>
      <c r="J150" s="194">
        <f>H150-I150</f>
        <v>0</v>
      </c>
      <c r="K150" s="193"/>
      <c r="L150" s="192"/>
      <c r="M150" s="191">
        <f>L150-I150+(D150/12)</f>
        <v>0</v>
      </c>
      <c r="O150" s="190"/>
    </row>
    <row r="151" spans="1:15" x14ac:dyDescent="0.2">
      <c r="A151" s="199"/>
      <c r="B151" s="198"/>
      <c r="C151" s="197"/>
      <c r="D151" s="196"/>
      <c r="E151" s="193"/>
      <c r="F151" s="192"/>
      <c r="G151" s="193"/>
      <c r="H151" s="203"/>
      <c r="I151" s="195"/>
      <c r="J151" s="202"/>
      <c r="K151" s="193"/>
      <c r="L151" s="192"/>
      <c r="M151" s="201"/>
      <c r="O151" s="200">
        <f>(A152*100+C152)-(A150*100+C150)</f>
        <v>0</v>
      </c>
    </row>
    <row r="152" spans="1:15" x14ac:dyDescent="0.2">
      <c r="A152" s="199"/>
      <c r="B152" s="198" t="s">
        <v>19</v>
      </c>
      <c r="C152" s="197"/>
      <c r="D152" s="196"/>
      <c r="E152" s="193"/>
      <c r="F152" s="192"/>
      <c r="G152" s="193"/>
      <c r="H152" s="203"/>
      <c r="I152" s="195">
        <f>ROUND(I150+((A152*100+C152)-(A150*100+C150))*F151,2)</f>
        <v>0</v>
      </c>
      <c r="J152" s="194">
        <f>H152-I152</f>
        <v>0</v>
      </c>
      <c r="K152" s="193"/>
      <c r="L152" s="192"/>
      <c r="M152" s="191">
        <f>L152-I152+(D152/12)</f>
        <v>0</v>
      </c>
      <c r="O152" s="190"/>
    </row>
    <row r="153" spans="1:15" x14ac:dyDescent="0.2">
      <c r="A153" s="199"/>
      <c r="B153" s="198"/>
      <c r="C153" s="197"/>
      <c r="D153" s="196"/>
      <c r="E153" s="193"/>
      <c r="F153" s="192"/>
      <c r="G153" s="193"/>
      <c r="H153" s="203"/>
      <c r="I153" s="195"/>
      <c r="J153" s="202"/>
      <c r="K153" s="193"/>
      <c r="L153" s="192"/>
      <c r="M153" s="201"/>
      <c r="O153" s="200">
        <f>(A154*100+C154)-(A152*100+C152)</f>
        <v>0</v>
      </c>
    </row>
    <row r="154" spans="1:15" x14ac:dyDescent="0.2">
      <c r="A154" s="199"/>
      <c r="B154" s="198" t="s">
        <v>19</v>
      </c>
      <c r="C154" s="197"/>
      <c r="D154" s="196"/>
      <c r="E154" s="193"/>
      <c r="F154" s="192"/>
      <c r="G154" s="193"/>
      <c r="H154" s="203"/>
      <c r="I154" s="195">
        <f>ROUND(I152+((A154*100+C154)-(A152*100+C152))*F153,2)</f>
        <v>0</v>
      </c>
      <c r="J154" s="194">
        <f>H154-I154</f>
        <v>0</v>
      </c>
      <c r="K154" s="193"/>
      <c r="L154" s="192"/>
      <c r="M154" s="191">
        <f>L154-I154+(D154/12)</f>
        <v>0</v>
      </c>
      <c r="O154" s="190"/>
    </row>
    <row r="155" spans="1:15" x14ac:dyDescent="0.2">
      <c r="A155" s="199"/>
      <c r="B155" s="198"/>
      <c r="C155" s="197"/>
      <c r="D155" s="196"/>
      <c r="E155" s="193"/>
      <c r="F155" s="192"/>
      <c r="G155" s="193"/>
      <c r="H155" s="203"/>
      <c r="I155" s="195"/>
      <c r="J155" s="202"/>
      <c r="K155" s="193"/>
      <c r="L155" s="192"/>
      <c r="M155" s="201"/>
      <c r="O155" s="200">
        <f>(A156*100+C156)-(A154*100+C154)</f>
        <v>0</v>
      </c>
    </row>
    <row r="156" spans="1:15" x14ac:dyDescent="0.2">
      <c r="A156" s="199"/>
      <c r="B156" s="198" t="s">
        <v>19</v>
      </c>
      <c r="C156" s="197"/>
      <c r="D156" s="196"/>
      <c r="E156" s="193"/>
      <c r="F156" s="192"/>
      <c r="G156" s="193"/>
      <c r="H156" s="203"/>
      <c r="I156" s="195">
        <f>ROUND(I154+((A156*100+C156)-(A154*100+C154))*F155,2)</f>
        <v>0</v>
      </c>
      <c r="J156" s="194">
        <f>H156-I156</f>
        <v>0</v>
      </c>
      <c r="K156" s="193"/>
      <c r="L156" s="192"/>
      <c r="M156" s="191">
        <f>L156-I156+(D156/12)</f>
        <v>0</v>
      </c>
      <c r="O156" s="190"/>
    </row>
    <row r="157" spans="1:15" x14ac:dyDescent="0.2">
      <c r="A157" s="199"/>
      <c r="B157" s="198"/>
      <c r="C157" s="197"/>
      <c r="D157" s="196"/>
      <c r="E157" s="193"/>
      <c r="F157" s="192"/>
      <c r="G157" s="193"/>
      <c r="H157" s="203"/>
      <c r="I157" s="195"/>
      <c r="J157" s="202"/>
      <c r="K157" s="193"/>
      <c r="L157" s="192"/>
      <c r="M157" s="201"/>
      <c r="O157" s="200">
        <f>(A158*100+C158)-(A156*100+C156)</f>
        <v>0</v>
      </c>
    </row>
    <row r="158" spans="1:15" x14ac:dyDescent="0.2">
      <c r="A158" s="199"/>
      <c r="B158" s="198" t="s">
        <v>19</v>
      </c>
      <c r="C158" s="197"/>
      <c r="D158" s="196"/>
      <c r="E158" s="193"/>
      <c r="F158" s="192"/>
      <c r="G158" s="193"/>
      <c r="H158" s="203"/>
      <c r="I158" s="195">
        <f>ROUND(I156+((A158*100+C158)-(A156*100+C156))*F157,2)</f>
        <v>0</v>
      </c>
      <c r="J158" s="194">
        <f>H158-I158</f>
        <v>0</v>
      </c>
      <c r="K158" s="193"/>
      <c r="L158" s="192"/>
      <c r="M158" s="191">
        <f>L158-I158+(D158/12)</f>
        <v>0</v>
      </c>
      <c r="O158" s="190"/>
    </row>
    <row r="159" spans="1:15" x14ac:dyDescent="0.2">
      <c r="A159" s="199"/>
      <c r="B159" s="198"/>
      <c r="C159" s="197"/>
      <c r="D159" s="196"/>
      <c r="E159" s="193"/>
      <c r="F159" s="192"/>
      <c r="G159" s="193"/>
      <c r="H159" s="203"/>
      <c r="I159" s="195"/>
      <c r="J159" s="202"/>
      <c r="K159" s="193"/>
      <c r="L159" s="192"/>
      <c r="M159" s="201"/>
      <c r="O159" s="200">
        <f>(A160*100+C160)-(A158*100+C158)</f>
        <v>0</v>
      </c>
    </row>
    <row r="160" spans="1:15" x14ac:dyDescent="0.2">
      <c r="A160" s="199"/>
      <c r="B160" s="198" t="s">
        <v>19</v>
      </c>
      <c r="C160" s="197"/>
      <c r="D160" s="196"/>
      <c r="E160" s="193"/>
      <c r="F160" s="192"/>
      <c r="G160" s="193"/>
      <c r="H160" s="203"/>
      <c r="I160" s="195">
        <f>ROUND(I158+((A160*100+C160)-(A158*100+C158))*F159,2)</f>
        <v>0</v>
      </c>
      <c r="J160" s="194">
        <f>H160-I160</f>
        <v>0</v>
      </c>
      <c r="K160" s="193"/>
      <c r="L160" s="192"/>
      <c r="M160" s="191">
        <f>L160-I160+(D160/12)</f>
        <v>0</v>
      </c>
      <c r="O160" s="190"/>
    </row>
    <row r="161" spans="1:15" x14ac:dyDescent="0.2">
      <c r="A161" s="199"/>
      <c r="B161" s="198"/>
      <c r="C161" s="197"/>
      <c r="D161" s="196"/>
      <c r="E161" s="193"/>
      <c r="F161" s="192"/>
      <c r="G161" s="193"/>
      <c r="H161" s="203"/>
      <c r="I161" s="195"/>
      <c r="J161" s="202"/>
      <c r="K161" s="193"/>
      <c r="L161" s="192"/>
      <c r="M161" s="201"/>
      <c r="O161" s="200">
        <f>(A162*100+C162)-(A160*100+C160)</f>
        <v>0</v>
      </c>
    </row>
    <row r="162" spans="1:15" x14ac:dyDescent="0.2">
      <c r="A162" s="199"/>
      <c r="B162" s="198" t="s">
        <v>19</v>
      </c>
      <c r="C162" s="197"/>
      <c r="D162" s="196"/>
      <c r="E162" s="193"/>
      <c r="F162" s="192"/>
      <c r="G162" s="193"/>
      <c r="H162" s="203"/>
      <c r="I162" s="195">
        <f>ROUND(I160+((A162*100+C162)-(A160*100+C160))*F161,2)</f>
        <v>0</v>
      </c>
      <c r="J162" s="194">
        <f>H162-I162</f>
        <v>0</v>
      </c>
      <c r="K162" s="193"/>
      <c r="L162" s="192"/>
      <c r="M162" s="191">
        <f>L162-I162+(D162/12)</f>
        <v>0</v>
      </c>
      <c r="O162" s="190"/>
    </row>
    <row r="163" spans="1:15" x14ac:dyDescent="0.2">
      <c r="A163" s="199"/>
      <c r="B163" s="198"/>
      <c r="C163" s="197"/>
      <c r="D163" s="196"/>
      <c r="E163" s="193"/>
      <c r="F163" s="192"/>
      <c r="G163" s="193"/>
      <c r="H163" s="203"/>
      <c r="I163" s="195"/>
      <c r="J163" s="202"/>
      <c r="K163" s="193"/>
      <c r="L163" s="192"/>
      <c r="M163" s="201"/>
      <c r="O163" s="200">
        <f>(A164*100+C164)-(A162*100+C162)</f>
        <v>0</v>
      </c>
    </row>
    <row r="164" spans="1:15" x14ac:dyDescent="0.2">
      <c r="A164" s="199"/>
      <c r="B164" s="198" t="s">
        <v>19</v>
      </c>
      <c r="C164" s="197"/>
      <c r="D164" s="196"/>
      <c r="E164" s="193"/>
      <c r="F164" s="192"/>
      <c r="G164" s="193"/>
      <c r="H164" s="203"/>
      <c r="I164" s="195">
        <f>ROUND(I162+((A164*100+C164)-(A162*100+C162))*F163,2)</f>
        <v>0</v>
      </c>
      <c r="J164" s="194">
        <f>H164-I164</f>
        <v>0</v>
      </c>
      <c r="K164" s="193"/>
      <c r="L164" s="192"/>
      <c r="M164" s="191">
        <f>L164-I164+(D164/12)</f>
        <v>0</v>
      </c>
      <c r="O164" s="190"/>
    </row>
    <row r="165" spans="1:15" x14ac:dyDescent="0.2">
      <c r="A165" s="199"/>
      <c r="B165" s="198"/>
      <c r="C165" s="197"/>
      <c r="D165" s="196"/>
      <c r="E165" s="193"/>
      <c r="F165" s="192"/>
      <c r="G165" s="193"/>
      <c r="H165" s="203"/>
      <c r="I165" s="195"/>
      <c r="J165" s="202"/>
      <c r="K165" s="193"/>
      <c r="L165" s="192"/>
      <c r="M165" s="201"/>
      <c r="O165" s="200">
        <f>(A166*100+C166)-(A164*100+C164)</f>
        <v>0</v>
      </c>
    </row>
    <row r="166" spans="1:15" x14ac:dyDescent="0.2">
      <c r="A166" s="199"/>
      <c r="B166" s="198" t="s">
        <v>19</v>
      </c>
      <c r="C166" s="197"/>
      <c r="D166" s="196"/>
      <c r="E166" s="193"/>
      <c r="F166" s="192"/>
      <c r="G166" s="193"/>
      <c r="H166" s="203"/>
      <c r="I166" s="195">
        <f>ROUND(I164+((A166*100+C166)-(A164*100+C164))*F165,2)</f>
        <v>0</v>
      </c>
      <c r="J166" s="194">
        <f>H166-I166</f>
        <v>0</v>
      </c>
      <c r="K166" s="193"/>
      <c r="L166" s="192"/>
      <c r="M166" s="191">
        <f>L166-I166+(D166/12)</f>
        <v>0</v>
      </c>
      <c r="O166" s="190"/>
    </row>
    <row r="167" spans="1:15" x14ac:dyDescent="0.2">
      <c r="A167" s="199"/>
      <c r="B167" s="198"/>
      <c r="C167" s="197"/>
      <c r="D167" s="196"/>
      <c r="E167" s="193"/>
      <c r="F167" s="192"/>
      <c r="G167" s="193"/>
      <c r="H167" s="203"/>
      <c r="I167" s="195"/>
      <c r="J167" s="202"/>
      <c r="K167" s="193"/>
      <c r="L167" s="192"/>
      <c r="M167" s="201"/>
      <c r="O167" s="200">
        <f>(A168*100+C168)-(A166*100+C166)</f>
        <v>0</v>
      </c>
    </row>
    <row r="168" spans="1:15" x14ac:dyDescent="0.2">
      <c r="A168" s="199"/>
      <c r="B168" s="198" t="s">
        <v>19</v>
      </c>
      <c r="C168" s="197"/>
      <c r="D168" s="196"/>
      <c r="E168" s="193"/>
      <c r="F168" s="192"/>
      <c r="G168" s="193"/>
      <c r="H168" s="203"/>
      <c r="I168" s="195">
        <f>ROUND(I166+((A168*100+C168)-(A166*100+C166))*F167,2)</f>
        <v>0</v>
      </c>
      <c r="J168" s="194">
        <f>H168-I168</f>
        <v>0</v>
      </c>
      <c r="K168" s="193"/>
      <c r="L168" s="192"/>
      <c r="M168" s="191">
        <f>L168-I168+(D168/12)</f>
        <v>0</v>
      </c>
      <c r="O168" s="190"/>
    </row>
    <row r="169" spans="1:15" x14ac:dyDescent="0.2">
      <c r="A169" s="199"/>
      <c r="B169" s="198"/>
      <c r="C169" s="197"/>
      <c r="D169" s="196"/>
      <c r="E169" s="193"/>
      <c r="F169" s="192"/>
      <c r="G169" s="193"/>
      <c r="H169" s="203"/>
      <c r="I169" s="195"/>
      <c r="J169" s="202"/>
      <c r="K169" s="193"/>
      <c r="L169" s="192"/>
      <c r="M169" s="201"/>
      <c r="O169" s="200">
        <f>(A170*100+C170)-(A168*100+C168)</f>
        <v>0</v>
      </c>
    </row>
    <row r="170" spans="1:15" x14ac:dyDescent="0.2">
      <c r="A170" s="199"/>
      <c r="B170" s="198" t="s">
        <v>19</v>
      </c>
      <c r="C170" s="197"/>
      <c r="D170" s="196"/>
      <c r="E170" s="193"/>
      <c r="F170" s="192"/>
      <c r="G170" s="193"/>
      <c r="H170" s="203"/>
      <c r="I170" s="195">
        <f>ROUND(I168+((A170*100+C170)-(A168*100+C168))*F169,2)</f>
        <v>0</v>
      </c>
      <c r="J170" s="194">
        <f>H170-I170</f>
        <v>0</v>
      </c>
      <c r="K170" s="193"/>
      <c r="L170" s="192"/>
      <c r="M170" s="191">
        <f>L170-I170+(D170/12)</f>
        <v>0</v>
      </c>
      <c r="O170" s="190"/>
    </row>
    <row r="171" spans="1:15" x14ac:dyDescent="0.2">
      <c r="A171" s="199"/>
      <c r="B171" s="198"/>
      <c r="C171" s="197"/>
      <c r="D171" s="196"/>
      <c r="E171" s="193"/>
      <c r="F171" s="192"/>
      <c r="G171" s="193"/>
      <c r="H171" s="203"/>
      <c r="I171" s="195"/>
      <c r="J171" s="202"/>
      <c r="K171" s="193"/>
      <c r="L171" s="192"/>
      <c r="M171" s="201"/>
      <c r="O171" s="200">
        <f>(A172*100+C172)-(A170*100+C170)</f>
        <v>0</v>
      </c>
    </row>
    <row r="172" spans="1:15" x14ac:dyDescent="0.2">
      <c r="A172" s="199"/>
      <c r="B172" s="198" t="s">
        <v>19</v>
      </c>
      <c r="C172" s="197"/>
      <c r="D172" s="196"/>
      <c r="E172" s="193"/>
      <c r="F172" s="192"/>
      <c r="G172" s="193"/>
      <c r="H172" s="203"/>
      <c r="I172" s="195">
        <f>ROUND(I170+((A172*100+C172)-(A170*100+C170))*F171,2)</f>
        <v>0</v>
      </c>
      <c r="J172" s="194">
        <f>H172-I172</f>
        <v>0</v>
      </c>
      <c r="K172" s="193"/>
      <c r="L172" s="192"/>
      <c r="M172" s="191">
        <f>L172-I172+(D172/12)</f>
        <v>0</v>
      </c>
      <c r="O172" s="190"/>
    </row>
    <row r="173" spans="1:15" x14ac:dyDescent="0.2">
      <c r="A173" s="199"/>
      <c r="B173" s="198"/>
      <c r="C173" s="197"/>
      <c r="D173" s="196"/>
      <c r="E173" s="193"/>
      <c r="F173" s="192"/>
      <c r="G173" s="193"/>
      <c r="H173" s="203"/>
      <c r="I173" s="195"/>
      <c r="J173" s="202"/>
      <c r="K173" s="193"/>
      <c r="L173" s="192"/>
      <c r="M173" s="201"/>
      <c r="O173" s="200">
        <f>(A174*100+C174)-(A172*100+C172)</f>
        <v>0</v>
      </c>
    </row>
    <row r="174" spans="1:15" x14ac:dyDescent="0.2">
      <c r="A174" s="199"/>
      <c r="B174" s="198" t="s">
        <v>19</v>
      </c>
      <c r="C174" s="197"/>
      <c r="D174" s="196"/>
      <c r="E174" s="193"/>
      <c r="F174" s="192"/>
      <c r="G174" s="193"/>
      <c r="H174" s="203"/>
      <c r="I174" s="195">
        <f>ROUND(I172+((A174*100+C174)-(A172*100+C172))*F173,2)</f>
        <v>0</v>
      </c>
      <c r="J174" s="194">
        <f>H174-I174</f>
        <v>0</v>
      </c>
      <c r="K174" s="193"/>
      <c r="L174" s="192"/>
      <c r="M174" s="191">
        <f>L174-I174+(D174/12)</f>
        <v>0</v>
      </c>
      <c r="O174" s="190"/>
    </row>
    <row r="175" spans="1:15" x14ac:dyDescent="0.2">
      <c r="A175" s="199"/>
      <c r="B175" s="198"/>
      <c r="C175" s="197"/>
      <c r="D175" s="196"/>
      <c r="E175" s="193"/>
      <c r="F175" s="192"/>
      <c r="G175" s="193"/>
      <c r="H175" s="203"/>
      <c r="I175" s="195"/>
      <c r="J175" s="202"/>
      <c r="K175" s="193"/>
      <c r="L175" s="192"/>
      <c r="M175" s="201"/>
      <c r="O175" s="200">
        <f>(A176*100+C176)-(A174*100+C174)</f>
        <v>0</v>
      </c>
    </row>
    <row r="176" spans="1:15" x14ac:dyDescent="0.2">
      <c r="A176" s="199"/>
      <c r="B176" s="198" t="s">
        <v>19</v>
      </c>
      <c r="C176" s="197"/>
      <c r="D176" s="196"/>
      <c r="E176" s="193"/>
      <c r="F176" s="192"/>
      <c r="G176" s="193"/>
      <c r="H176" s="203"/>
      <c r="I176" s="195">
        <f>ROUND(I174+((A176*100+C176)-(A174*100+C174))*F175,2)</f>
        <v>0</v>
      </c>
      <c r="J176" s="194">
        <f>H176-I176</f>
        <v>0</v>
      </c>
      <c r="K176" s="193"/>
      <c r="L176" s="192"/>
      <c r="M176" s="191">
        <f>L176-I176+(D176/12)</f>
        <v>0</v>
      </c>
      <c r="O176" s="190"/>
    </row>
    <row r="177" spans="1:15" x14ac:dyDescent="0.2">
      <c r="A177" s="199"/>
      <c r="B177" s="198"/>
      <c r="C177" s="197"/>
      <c r="D177" s="196"/>
      <c r="E177" s="193"/>
      <c r="F177" s="192"/>
      <c r="G177" s="193"/>
      <c r="H177" s="203"/>
      <c r="I177" s="195"/>
      <c r="J177" s="202"/>
      <c r="K177" s="193"/>
      <c r="L177" s="192"/>
      <c r="M177" s="201"/>
      <c r="O177" s="200">
        <f>(A178*100+C178)-(A176*100+C176)</f>
        <v>0</v>
      </c>
    </row>
    <row r="178" spans="1:15" x14ac:dyDescent="0.2">
      <c r="A178" s="199"/>
      <c r="B178" s="198" t="s">
        <v>19</v>
      </c>
      <c r="C178" s="197"/>
      <c r="D178" s="196"/>
      <c r="E178" s="193"/>
      <c r="F178" s="192"/>
      <c r="G178" s="193"/>
      <c r="H178" s="203"/>
      <c r="I178" s="195">
        <f>ROUND(I176+((A178*100+C178)-(A176*100+C176))*F177,2)</f>
        <v>0</v>
      </c>
      <c r="J178" s="194">
        <f>H178-I178</f>
        <v>0</v>
      </c>
      <c r="K178" s="193"/>
      <c r="L178" s="192"/>
      <c r="M178" s="191">
        <f>L178-I178+(D178/12)</f>
        <v>0</v>
      </c>
      <c r="O178" s="190"/>
    </row>
    <row r="179" spans="1:15" x14ac:dyDescent="0.2">
      <c r="A179" s="199"/>
      <c r="B179" s="198"/>
      <c r="C179" s="197"/>
      <c r="D179" s="196"/>
      <c r="E179" s="193"/>
      <c r="F179" s="192"/>
      <c r="G179" s="193"/>
      <c r="H179" s="203"/>
      <c r="I179" s="195"/>
      <c r="J179" s="202"/>
      <c r="K179" s="193"/>
      <c r="L179" s="192"/>
      <c r="M179" s="201"/>
      <c r="O179" s="200">
        <f>(A180*100+C180)-(A178*100+C178)</f>
        <v>0</v>
      </c>
    </row>
    <row r="180" spans="1:15" x14ac:dyDescent="0.2">
      <c r="A180" s="199"/>
      <c r="B180" s="198" t="s">
        <v>19</v>
      </c>
      <c r="C180" s="197"/>
      <c r="D180" s="196"/>
      <c r="E180" s="193"/>
      <c r="F180" s="192"/>
      <c r="G180" s="193"/>
      <c r="H180" s="203"/>
      <c r="I180" s="195">
        <f>ROUND(I178+((A180*100+C180)-(A178*100+C178))*F179,2)</f>
        <v>0</v>
      </c>
      <c r="J180" s="194">
        <f>H180-I180</f>
        <v>0</v>
      </c>
      <c r="K180" s="193"/>
      <c r="L180" s="192"/>
      <c r="M180" s="191">
        <f>L180-I180+(D180/12)</f>
        <v>0</v>
      </c>
      <c r="O180" s="190"/>
    </row>
    <row r="181" spans="1:15" x14ac:dyDescent="0.2">
      <c r="A181" s="199"/>
      <c r="B181" s="198"/>
      <c r="C181" s="197"/>
      <c r="D181" s="196"/>
      <c r="E181" s="193"/>
      <c r="F181" s="192"/>
      <c r="G181" s="193"/>
      <c r="H181" s="203"/>
      <c r="I181" s="195"/>
      <c r="J181" s="202"/>
      <c r="K181" s="193"/>
      <c r="L181" s="192"/>
      <c r="M181" s="201"/>
      <c r="O181" s="200">
        <f>(A182*100+C182)-(A180*100+C180)</f>
        <v>0</v>
      </c>
    </row>
    <row r="182" spans="1:15" x14ac:dyDescent="0.2">
      <c r="A182" s="199"/>
      <c r="B182" s="198" t="s">
        <v>19</v>
      </c>
      <c r="C182" s="197"/>
      <c r="D182" s="196"/>
      <c r="E182" s="193"/>
      <c r="F182" s="192"/>
      <c r="G182" s="193"/>
      <c r="H182" s="203"/>
      <c r="I182" s="195">
        <f>ROUND(I180+((A182*100+C182)-(A180*100+C180))*F181,2)</f>
        <v>0</v>
      </c>
      <c r="J182" s="194">
        <f>H182-I182</f>
        <v>0</v>
      </c>
      <c r="K182" s="193"/>
      <c r="L182" s="192"/>
      <c r="M182" s="191">
        <f>L182-I182+(D182/12)</f>
        <v>0</v>
      </c>
      <c r="O182" s="190"/>
    </row>
    <row r="183" spans="1:15" x14ac:dyDescent="0.2">
      <c r="A183" s="199"/>
      <c r="B183" s="198"/>
      <c r="C183" s="197"/>
      <c r="D183" s="196"/>
      <c r="E183" s="193"/>
      <c r="F183" s="192"/>
      <c r="G183" s="193"/>
      <c r="H183" s="203"/>
      <c r="I183" s="195"/>
      <c r="J183" s="202"/>
      <c r="K183" s="193"/>
      <c r="L183" s="192"/>
      <c r="M183" s="201"/>
      <c r="O183" s="200">
        <f>(A184*100+C184)-(A182*100+C182)</f>
        <v>0</v>
      </c>
    </row>
    <row r="184" spans="1:15" x14ac:dyDescent="0.2">
      <c r="A184" s="199"/>
      <c r="B184" s="198" t="s">
        <v>19</v>
      </c>
      <c r="C184" s="197"/>
      <c r="D184" s="196"/>
      <c r="E184" s="193"/>
      <c r="F184" s="192"/>
      <c r="G184" s="193"/>
      <c r="H184" s="203"/>
      <c r="I184" s="195">
        <f>ROUND(I182+((A184*100+C184)-(A182*100+C182))*F183,2)</f>
        <v>0</v>
      </c>
      <c r="J184" s="194">
        <f>H184-I184</f>
        <v>0</v>
      </c>
      <c r="K184" s="193"/>
      <c r="L184" s="192"/>
      <c r="M184" s="191">
        <f>L184-I184+(D184/12)</f>
        <v>0</v>
      </c>
      <c r="O184" s="190"/>
    </row>
    <row r="185" spans="1:15" x14ac:dyDescent="0.2">
      <c r="A185" s="199"/>
      <c r="B185" s="198"/>
      <c r="C185" s="197"/>
      <c r="D185" s="196"/>
      <c r="E185" s="193"/>
      <c r="F185" s="192"/>
      <c r="G185" s="193"/>
      <c r="H185" s="203"/>
      <c r="I185" s="195"/>
      <c r="J185" s="202"/>
      <c r="K185" s="193"/>
      <c r="L185" s="192"/>
      <c r="M185" s="201"/>
      <c r="O185" s="200">
        <f>(A186*100+C186)-(A184*100+C184)</f>
        <v>0</v>
      </c>
    </row>
    <row r="186" spans="1:15" x14ac:dyDescent="0.2">
      <c r="A186" s="199"/>
      <c r="B186" s="198" t="s">
        <v>19</v>
      </c>
      <c r="C186" s="197"/>
      <c r="D186" s="196"/>
      <c r="E186" s="193"/>
      <c r="F186" s="192"/>
      <c r="G186" s="193"/>
      <c r="H186" s="203"/>
      <c r="I186" s="195">
        <f>ROUND(I184+((A186*100+C186)-(A184*100+C184))*F185,2)</f>
        <v>0</v>
      </c>
      <c r="J186" s="194">
        <f>H186-I186</f>
        <v>0</v>
      </c>
      <c r="K186" s="193"/>
      <c r="L186" s="192"/>
      <c r="M186" s="191">
        <f>L186-I186+(D186/12)</f>
        <v>0</v>
      </c>
      <c r="O186" s="190"/>
    </row>
    <row r="187" spans="1:15" x14ac:dyDescent="0.2">
      <c r="A187" s="199"/>
      <c r="B187" s="198"/>
      <c r="C187" s="197"/>
      <c r="D187" s="196"/>
      <c r="E187" s="193"/>
      <c r="F187" s="192"/>
      <c r="G187" s="193"/>
      <c r="H187" s="203"/>
      <c r="I187" s="195"/>
      <c r="J187" s="202"/>
      <c r="K187" s="193"/>
      <c r="L187" s="192"/>
      <c r="M187" s="201"/>
      <c r="O187" s="200">
        <f>(A188*100+C188)-(A186*100+C186)</f>
        <v>0</v>
      </c>
    </row>
    <row r="188" spans="1:15" x14ac:dyDescent="0.2">
      <c r="A188" s="199"/>
      <c r="B188" s="198" t="s">
        <v>19</v>
      </c>
      <c r="C188" s="197"/>
      <c r="D188" s="196"/>
      <c r="E188" s="193"/>
      <c r="F188" s="192"/>
      <c r="G188" s="193"/>
      <c r="H188" s="203"/>
      <c r="I188" s="195">
        <f>ROUND(I186+((A188*100+C188)-(A186*100+C186))*F187,2)</f>
        <v>0</v>
      </c>
      <c r="J188" s="194">
        <f>H188-I188</f>
        <v>0</v>
      </c>
      <c r="K188" s="193"/>
      <c r="L188" s="192"/>
      <c r="M188" s="191">
        <f>L188-I188+(D188/12)</f>
        <v>0</v>
      </c>
      <c r="O188" s="190"/>
    </row>
    <row r="189" spans="1:15" x14ac:dyDescent="0.2">
      <c r="A189" s="199"/>
      <c r="B189" s="198"/>
      <c r="C189" s="197"/>
      <c r="D189" s="196"/>
      <c r="E189" s="193"/>
      <c r="F189" s="192"/>
      <c r="G189" s="193"/>
      <c r="H189" s="203"/>
      <c r="I189" s="195"/>
      <c r="J189" s="202"/>
      <c r="K189" s="193"/>
      <c r="L189" s="192"/>
      <c r="M189" s="201"/>
      <c r="O189" s="200">
        <f>(A190*100+C190)-(A188*100+C188)</f>
        <v>0</v>
      </c>
    </row>
    <row r="190" spans="1:15" x14ac:dyDescent="0.2">
      <c r="A190" s="199"/>
      <c r="B190" s="198" t="s">
        <v>19</v>
      </c>
      <c r="C190" s="197"/>
      <c r="D190" s="196"/>
      <c r="E190" s="193"/>
      <c r="F190" s="192"/>
      <c r="G190" s="193"/>
      <c r="H190" s="203"/>
      <c r="I190" s="195">
        <f>ROUND(I188+((A190*100+C190)-(A188*100+C188))*F189,2)</f>
        <v>0</v>
      </c>
      <c r="J190" s="194">
        <f>H190-I190</f>
        <v>0</v>
      </c>
      <c r="K190" s="193"/>
      <c r="L190" s="192"/>
      <c r="M190" s="191">
        <f>L190-I190+(D190/12)</f>
        <v>0</v>
      </c>
      <c r="O190" s="190"/>
    </row>
    <row r="191" spans="1:15" x14ac:dyDescent="0.2">
      <c r="A191" s="199"/>
      <c r="B191" s="198"/>
      <c r="C191" s="197"/>
      <c r="D191" s="196"/>
      <c r="E191" s="193"/>
      <c r="F191" s="192"/>
      <c r="G191" s="193"/>
      <c r="H191" s="203"/>
      <c r="I191" s="195"/>
      <c r="J191" s="202"/>
      <c r="K191" s="193"/>
      <c r="L191" s="192"/>
      <c r="M191" s="201"/>
      <c r="O191" s="200">
        <f>(A192*100+C192)-(A190*100+C190)</f>
        <v>0</v>
      </c>
    </row>
    <row r="192" spans="1:15" x14ac:dyDescent="0.2">
      <c r="A192" s="199"/>
      <c r="B192" s="198" t="s">
        <v>19</v>
      </c>
      <c r="C192" s="197"/>
      <c r="D192" s="196"/>
      <c r="E192" s="193"/>
      <c r="F192" s="192"/>
      <c r="G192" s="193"/>
      <c r="H192" s="203"/>
      <c r="I192" s="195">
        <f>ROUND(I190+((A192*100+C192)-(A190*100+C190))*F191,2)</f>
        <v>0</v>
      </c>
      <c r="J192" s="194">
        <f>H192-I192</f>
        <v>0</v>
      </c>
      <c r="K192" s="193"/>
      <c r="L192" s="192"/>
      <c r="M192" s="191">
        <f>L192-I192+(D192/12)</f>
        <v>0</v>
      </c>
      <c r="O192" s="190"/>
    </row>
    <row r="193" spans="1:15" x14ac:dyDescent="0.2">
      <c r="A193" s="199"/>
      <c r="B193" s="198"/>
      <c r="C193" s="197"/>
      <c r="D193" s="196"/>
      <c r="E193" s="193"/>
      <c r="F193" s="192"/>
      <c r="G193" s="193"/>
      <c r="H193" s="203"/>
      <c r="I193" s="195"/>
      <c r="J193" s="202"/>
      <c r="K193" s="193"/>
      <c r="L193" s="192"/>
      <c r="M193" s="201"/>
      <c r="O193" s="200">
        <f>(A194*100+C194)-(A192*100+C192)</f>
        <v>0</v>
      </c>
    </row>
    <row r="194" spans="1:15" x14ac:dyDescent="0.2">
      <c r="A194" s="199"/>
      <c r="B194" s="198" t="s">
        <v>19</v>
      </c>
      <c r="C194" s="197"/>
      <c r="D194" s="196"/>
      <c r="E194" s="193"/>
      <c r="F194" s="192"/>
      <c r="G194" s="193"/>
      <c r="H194" s="203"/>
      <c r="I194" s="195">
        <f>ROUND(I192+((A194*100+C194)-(A192*100+C192))*F193,2)</f>
        <v>0</v>
      </c>
      <c r="J194" s="194">
        <f>H194-I194</f>
        <v>0</v>
      </c>
      <c r="K194" s="193"/>
      <c r="L194" s="192"/>
      <c r="M194" s="191">
        <f>L194-I194+(D194/12)</f>
        <v>0</v>
      </c>
      <c r="O194" s="190"/>
    </row>
    <row r="195" spans="1:15" x14ac:dyDescent="0.2">
      <c r="A195" s="199"/>
      <c r="B195" s="198"/>
      <c r="C195" s="197"/>
      <c r="D195" s="196"/>
      <c r="E195" s="193"/>
      <c r="F195" s="192"/>
      <c r="G195" s="193"/>
      <c r="H195" s="203"/>
      <c r="I195" s="195"/>
      <c r="J195" s="202"/>
      <c r="K195" s="193"/>
      <c r="L195" s="192"/>
      <c r="M195" s="201"/>
      <c r="O195" s="200">
        <f>(A196*100+C196)-(A194*100+C194)</f>
        <v>0</v>
      </c>
    </row>
    <row r="196" spans="1:15" x14ac:dyDescent="0.2">
      <c r="A196" s="199"/>
      <c r="B196" s="198" t="s">
        <v>19</v>
      </c>
      <c r="C196" s="197"/>
      <c r="D196" s="196"/>
      <c r="E196" s="193"/>
      <c r="F196" s="192"/>
      <c r="G196" s="193"/>
      <c r="H196" s="203"/>
      <c r="I196" s="195">
        <f>ROUND(I194+((A196*100+C196)-(A194*100+C194))*F195,2)</f>
        <v>0</v>
      </c>
      <c r="J196" s="194">
        <f>H196-I196</f>
        <v>0</v>
      </c>
      <c r="K196" s="193"/>
      <c r="L196" s="192"/>
      <c r="M196" s="191">
        <f>L196-I196+(D196/12)</f>
        <v>0</v>
      </c>
      <c r="O196" s="190"/>
    </row>
    <row r="197" spans="1:15" x14ac:dyDescent="0.2">
      <c r="A197" s="199"/>
      <c r="B197" s="198"/>
      <c r="C197" s="197"/>
      <c r="D197" s="196"/>
      <c r="E197" s="193"/>
      <c r="F197" s="192"/>
      <c r="G197" s="193"/>
      <c r="H197" s="203"/>
      <c r="I197" s="195"/>
      <c r="J197" s="202"/>
      <c r="K197" s="193"/>
      <c r="L197" s="192"/>
      <c r="M197" s="201"/>
      <c r="O197" s="200">
        <f>(A198*100+C198)-(A196*100+C196)</f>
        <v>0</v>
      </c>
    </row>
    <row r="198" spans="1:15" x14ac:dyDescent="0.2">
      <c r="A198" s="199"/>
      <c r="B198" s="198" t="s">
        <v>19</v>
      </c>
      <c r="C198" s="197"/>
      <c r="D198" s="196"/>
      <c r="E198" s="193"/>
      <c r="F198" s="192"/>
      <c r="G198" s="193"/>
      <c r="H198" s="203"/>
      <c r="I198" s="195">
        <f>ROUND(I196+((A198*100+C198)-(A196*100+C196))*F197,2)</f>
        <v>0</v>
      </c>
      <c r="J198" s="194">
        <f>H198-I198</f>
        <v>0</v>
      </c>
      <c r="K198" s="193"/>
      <c r="L198" s="192"/>
      <c r="M198" s="191">
        <f>L198-I198+(D198/12)</f>
        <v>0</v>
      </c>
      <c r="O198" s="190"/>
    </row>
    <row r="199" spans="1:15" x14ac:dyDescent="0.2">
      <c r="A199" s="199"/>
      <c r="B199" s="198"/>
      <c r="C199" s="197"/>
      <c r="D199" s="196"/>
      <c r="E199" s="193"/>
      <c r="F199" s="192"/>
      <c r="G199" s="193"/>
      <c r="H199" s="203"/>
      <c r="I199" s="195"/>
      <c r="J199" s="202"/>
      <c r="K199" s="193"/>
      <c r="L199" s="192"/>
      <c r="M199" s="201"/>
      <c r="O199" s="200">
        <f>(A200*100+C200)-(A198*100+C198)</f>
        <v>0</v>
      </c>
    </row>
    <row r="200" spans="1:15" x14ac:dyDescent="0.2">
      <c r="A200" s="199"/>
      <c r="B200" s="198" t="s">
        <v>19</v>
      </c>
      <c r="C200" s="197"/>
      <c r="D200" s="196"/>
      <c r="E200" s="193"/>
      <c r="F200" s="192"/>
      <c r="G200" s="193"/>
      <c r="H200" s="203"/>
      <c r="I200" s="195">
        <f>ROUND(I198+((A200*100+C200)-(A198*100+C198))*F199,2)</f>
        <v>0</v>
      </c>
      <c r="J200" s="194">
        <f>H200-I200</f>
        <v>0</v>
      </c>
      <c r="K200" s="193"/>
      <c r="L200" s="192"/>
      <c r="M200" s="191">
        <f>L200-I200+(D200/12)</f>
        <v>0</v>
      </c>
      <c r="O200" s="190"/>
    </row>
    <row r="201" spans="1:15" x14ac:dyDescent="0.2">
      <c r="A201" s="199"/>
      <c r="B201" s="198"/>
      <c r="C201" s="197"/>
      <c r="D201" s="196"/>
      <c r="E201" s="193"/>
      <c r="F201" s="192"/>
      <c r="G201" s="193"/>
      <c r="H201" s="203"/>
      <c r="I201" s="195"/>
      <c r="J201" s="202"/>
      <c r="K201" s="193"/>
      <c r="L201" s="192"/>
      <c r="M201" s="201"/>
      <c r="O201" s="200">
        <f>(A202*100+C202)-(A200*100+C200)</f>
        <v>0</v>
      </c>
    </row>
    <row r="202" spans="1:15" x14ac:dyDescent="0.2">
      <c r="A202" s="199"/>
      <c r="B202" s="198" t="s">
        <v>19</v>
      </c>
      <c r="C202" s="197"/>
      <c r="D202" s="196"/>
      <c r="E202" s="193"/>
      <c r="F202" s="192"/>
      <c r="G202" s="193"/>
      <c r="H202" s="203"/>
      <c r="I202" s="195">
        <f>ROUND(I200+((A202*100+C202)-(A200*100+C200))*F201,2)</f>
        <v>0</v>
      </c>
      <c r="J202" s="194">
        <f>H202-I202</f>
        <v>0</v>
      </c>
      <c r="K202" s="193"/>
      <c r="L202" s="192"/>
      <c r="M202" s="191">
        <f>L202-I202+(D202/12)</f>
        <v>0</v>
      </c>
      <c r="O202" s="190"/>
    </row>
    <row r="203" spans="1:15" x14ac:dyDescent="0.2">
      <c r="A203" s="199"/>
      <c r="B203" s="198"/>
      <c r="C203" s="197"/>
      <c r="D203" s="196"/>
      <c r="E203" s="193"/>
      <c r="F203" s="192"/>
      <c r="G203" s="193"/>
      <c r="H203" s="203"/>
      <c r="I203" s="195"/>
      <c r="J203" s="202"/>
      <c r="K203" s="193"/>
      <c r="L203" s="192"/>
      <c r="M203" s="201"/>
      <c r="O203" s="200">
        <f>(A204*100+C204)-(A202*100+C202)</f>
        <v>0</v>
      </c>
    </row>
    <row r="204" spans="1:15" x14ac:dyDescent="0.2">
      <c r="A204" s="199"/>
      <c r="B204" s="198" t="s">
        <v>19</v>
      </c>
      <c r="C204" s="197"/>
      <c r="D204" s="196"/>
      <c r="E204" s="193"/>
      <c r="F204" s="192"/>
      <c r="G204" s="193"/>
      <c r="H204" s="203"/>
      <c r="I204" s="195">
        <f>ROUND(I202+((A204*100+C204)-(A202*100+C202))*F203,2)</f>
        <v>0</v>
      </c>
      <c r="J204" s="194">
        <f>H204-I204</f>
        <v>0</v>
      </c>
      <c r="K204" s="193"/>
      <c r="L204" s="192"/>
      <c r="M204" s="191">
        <f>L204-I204+(D204/12)</f>
        <v>0</v>
      </c>
      <c r="O204" s="190"/>
    </row>
    <row r="205" spans="1:15" x14ac:dyDescent="0.2">
      <c r="A205" s="199"/>
      <c r="B205" s="198"/>
      <c r="C205" s="197"/>
      <c r="D205" s="196"/>
      <c r="E205" s="193"/>
      <c r="F205" s="192"/>
      <c r="G205" s="193"/>
      <c r="H205" s="203"/>
      <c r="I205" s="195"/>
      <c r="J205" s="202"/>
      <c r="K205" s="193"/>
      <c r="L205" s="192"/>
      <c r="M205" s="201"/>
      <c r="O205" s="200">
        <f>(A206*100+C206)-(A204*100+C204)</f>
        <v>0</v>
      </c>
    </row>
    <row r="206" spans="1:15" x14ac:dyDescent="0.2">
      <c r="A206" s="199"/>
      <c r="B206" s="198" t="s">
        <v>19</v>
      </c>
      <c r="C206" s="197"/>
      <c r="D206" s="196"/>
      <c r="E206" s="193"/>
      <c r="F206" s="192"/>
      <c r="G206" s="193"/>
      <c r="H206" s="203"/>
      <c r="I206" s="195">
        <f>ROUND(I204+((A206*100+C206)-(A204*100+C204))*F205,2)</f>
        <v>0</v>
      </c>
      <c r="J206" s="194">
        <f>H206-I206</f>
        <v>0</v>
      </c>
      <c r="K206" s="193"/>
      <c r="L206" s="192"/>
      <c r="M206" s="191">
        <f>L206-I206+(D206/12)</f>
        <v>0</v>
      </c>
      <c r="O206" s="190"/>
    </row>
    <row r="207" spans="1:15" x14ac:dyDescent="0.2">
      <c r="A207" s="199"/>
      <c r="B207" s="198"/>
      <c r="C207" s="197"/>
      <c r="D207" s="196"/>
      <c r="E207" s="193"/>
      <c r="F207" s="192"/>
      <c r="G207" s="193"/>
      <c r="H207" s="203"/>
      <c r="I207" s="195"/>
      <c r="J207" s="202"/>
      <c r="K207" s="193"/>
      <c r="L207" s="192"/>
      <c r="M207" s="201"/>
      <c r="O207" s="200">
        <f>(A208*100+C208)-(A206*100+C206)</f>
        <v>0</v>
      </c>
    </row>
    <row r="208" spans="1:15" x14ac:dyDescent="0.2">
      <c r="A208" s="199"/>
      <c r="B208" s="198" t="s">
        <v>19</v>
      </c>
      <c r="C208" s="197"/>
      <c r="D208" s="196"/>
      <c r="E208" s="193"/>
      <c r="F208" s="192"/>
      <c r="G208" s="193"/>
      <c r="H208" s="203"/>
      <c r="I208" s="195">
        <f>ROUND(I206+((A208*100+C208)-(A206*100+C206))*F207,2)</f>
        <v>0</v>
      </c>
      <c r="J208" s="194">
        <f>H208-I208</f>
        <v>0</v>
      </c>
      <c r="K208" s="193"/>
      <c r="L208" s="192"/>
      <c r="M208" s="191">
        <f>L208-I208+(D208/12)</f>
        <v>0</v>
      </c>
      <c r="O208" s="190"/>
    </row>
    <row r="209" spans="1:15" x14ac:dyDescent="0.2">
      <c r="A209" s="199"/>
      <c r="B209" s="198"/>
      <c r="C209" s="197"/>
      <c r="D209" s="196"/>
      <c r="E209" s="193"/>
      <c r="F209" s="192"/>
      <c r="G209" s="193"/>
      <c r="H209" s="203"/>
      <c r="I209" s="195"/>
      <c r="J209" s="202"/>
      <c r="K209" s="193"/>
      <c r="L209" s="192"/>
      <c r="M209" s="201"/>
      <c r="O209" s="200">
        <f>(A210*100+C210)-(A208*100+C208)</f>
        <v>0</v>
      </c>
    </row>
    <row r="210" spans="1:15" x14ac:dyDescent="0.2">
      <c r="A210" s="199"/>
      <c r="B210" s="198" t="s">
        <v>19</v>
      </c>
      <c r="C210" s="197"/>
      <c r="D210" s="196"/>
      <c r="E210" s="193"/>
      <c r="F210" s="192"/>
      <c r="G210" s="193"/>
      <c r="H210" s="203"/>
      <c r="I210" s="195">
        <f>ROUND(I208+((A210*100+C210)-(A208*100+C208))*F209,2)</f>
        <v>0</v>
      </c>
      <c r="J210" s="194">
        <f>H210-I210</f>
        <v>0</v>
      </c>
      <c r="K210" s="193"/>
      <c r="L210" s="192"/>
      <c r="M210" s="191">
        <f>L210-I210+(D210/12)</f>
        <v>0</v>
      </c>
      <c r="O210" s="190"/>
    </row>
    <row r="211" spans="1:15" x14ac:dyDescent="0.2">
      <c r="A211" s="199"/>
      <c r="B211" s="198"/>
      <c r="C211" s="197"/>
      <c r="D211" s="196"/>
      <c r="E211" s="193"/>
      <c r="F211" s="192"/>
      <c r="G211" s="193"/>
      <c r="H211" s="203"/>
      <c r="I211" s="195"/>
      <c r="J211" s="202"/>
      <c r="K211" s="193"/>
      <c r="L211" s="192"/>
      <c r="M211" s="201"/>
      <c r="O211" s="200">
        <f>(A212*100+C212)-(A210*100+C210)</f>
        <v>0</v>
      </c>
    </row>
    <row r="212" spans="1:15" x14ac:dyDescent="0.2">
      <c r="A212" s="199"/>
      <c r="B212" s="198" t="s">
        <v>19</v>
      </c>
      <c r="C212" s="197"/>
      <c r="D212" s="196"/>
      <c r="E212" s="193"/>
      <c r="F212" s="192"/>
      <c r="G212" s="193"/>
      <c r="H212" s="203"/>
      <c r="I212" s="195">
        <f>ROUND(I210+((A212*100+C212)-(A210*100+C210))*F211,2)</f>
        <v>0</v>
      </c>
      <c r="J212" s="194">
        <f>H212-I212</f>
        <v>0</v>
      </c>
      <c r="K212" s="193"/>
      <c r="L212" s="192"/>
      <c r="M212" s="191">
        <f>L212-I212+(D212/12)</f>
        <v>0</v>
      </c>
      <c r="O212" s="190"/>
    </row>
    <row r="213" spans="1:15" x14ac:dyDescent="0.2">
      <c r="A213" s="199"/>
      <c r="B213" s="198"/>
      <c r="C213" s="197"/>
      <c r="D213" s="196"/>
      <c r="E213" s="193"/>
      <c r="F213" s="192"/>
      <c r="G213" s="193"/>
      <c r="H213" s="203"/>
      <c r="I213" s="195"/>
      <c r="J213" s="202"/>
      <c r="K213" s="193"/>
      <c r="L213" s="192"/>
      <c r="M213" s="201"/>
      <c r="O213" s="200">
        <f>(A214*100+C214)-(A212*100+C212)</f>
        <v>0</v>
      </c>
    </row>
    <row r="214" spans="1:15" x14ac:dyDescent="0.2">
      <c r="A214" s="199"/>
      <c r="B214" s="198" t="s">
        <v>19</v>
      </c>
      <c r="C214" s="197"/>
      <c r="D214" s="196"/>
      <c r="E214" s="193"/>
      <c r="F214" s="192"/>
      <c r="G214" s="193"/>
      <c r="H214" s="203"/>
      <c r="I214" s="195">
        <f>ROUND(I212+((A214*100+C214)-(A212*100+C212))*F213,2)</f>
        <v>0</v>
      </c>
      <c r="J214" s="194">
        <f>H214-I214</f>
        <v>0</v>
      </c>
      <c r="K214" s="193"/>
      <c r="L214" s="192"/>
      <c r="M214" s="191">
        <f>L214-I214+(D214/12)</f>
        <v>0</v>
      </c>
      <c r="O214" s="190"/>
    </row>
    <row r="215" spans="1:15" x14ac:dyDescent="0.2">
      <c r="A215" s="199"/>
      <c r="B215" s="198"/>
      <c r="C215" s="197"/>
      <c r="D215" s="196"/>
      <c r="E215" s="193"/>
      <c r="F215" s="192"/>
      <c r="G215" s="193"/>
      <c r="H215" s="203"/>
      <c r="I215" s="195"/>
      <c r="J215" s="202"/>
      <c r="K215" s="193"/>
      <c r="L215" s="192"/>
      <c r="M215" s="201"/>
      <c r="O215" s="200">
        <f>(A216*100+C216)-(A214*100+C214)</f>
        <v>0</v>
      </c>
    </row>
    <row r="216" spans="1:15" x14ac:dyDescent="0.2">
      <c r="A216" s="199"/>
      <c r="B216" s="198" t="s">
        <v>19</v>
      </c>
      <c r="C216" s="197"/>
      <c r="D216" s="196"/>
      <c r="E216" s="193"/>
      <c r="F216" s="192"/>
      <c r="G216" s="193"/>
      <c r="H216" s="203"/>
      <c r="I216" s="195">
        <f>ROUND(I214+((A216*100+C216)-(A214*100+C214))*F215,2)</f>
        <v>0</v>
      </c>
      <c r="J216" s="194">
        <f>H216-I216</f>
        <v>0</v>
      </c>
      <c r="K216" s="193"/>
      <c r="L216" s="192"/>
      <c r="M216" s="191">
        <f>L216-I216+(D216/12)</f>
        <v>0</v>
      </c>
      <c r="O216" s="190"/>
    </row>
    <row r="217" spans="1:15" x14ac:dyDescent="0.2">
      <c r="A217" s="199"/>
      <c r="B217" s="198"/>
      <c r="C217" s="197"/>
      <c r="D217" s="196"/>
      <c r="E217" s="193"/>
      <c r="F217" s="192"/>
      <c r="G217" s="193"/>
      <c r="H217" s="203"/>
      <c r="I217" s="195"/>
      <c r="J217" s="202"/>
      <c r="K217" s="193"/>
      <c r="L217" s="192"/>
      <c r="M217" s="201"/>
      <c r="O217" s="200">
        <f>(A218*100+C218)-(A216*100+C216)</f>
        <v>0</v>
      </c>
    </row>
    <row r="218" spans="1:15" x14ac:dyDescent="0.2">
      <c r="A218" s="199"/>
      <c r="B218" s="198" t="s">
        <v>19</v>
      </c>
      <c r="C218" s="197"/>
      <c r="D218" s="196"/>
      <c r="E218" s="193"/>
      <c r="F218" s="192"/>
      <c r="G218" s="193"/>
      <c r="H218" s="203"/>
      <c r="I218" s="195">
        <f>ROUND(I216+((A218*100+C218)-(A216*100+C216))*F217,2)</f>
        <v>0</v>
      </c>
      <c r="J218" s="194">
        <f>H218-I218</f>
        <v>0</v>
      </c>
      <c r="K218" s="193"/>
      <c r="L218" s="192"/>
      <c r="M218" s="191">
        <f>L218-I218+(D218/12)</f>
        <v>0</v>
      </c>
      <c r="O218" s="190"/>
    </row>
    <row r="219" spans="1:15" x14ac:dyDescent="0.2">
      <c r="A219" s="199"/>
      <c r="B219" s="198"/>
      <c r="C219" s="197"/>
      <c r="D219" s="196"/>
      <c r="E219" s="193"/>
      <c r="F219" s="192"/>
      <c r="G219" s="193"/>
      <c r="H219" s="203"/>
      <c r="I219" s="195"/>
      <c r="J219" s="202"/>
      <c r="K219" s="193"/>
      <c r="L219" s="192"/>
      <c r="M219" s="201"/>
      <c r="O219" s="200">
        <f>(A220*100+C220)-(A218*100+C218)</f>
        <v>0</v>
      </c>
    </row>
    <row r="220" spans="1:15" x14ac:dyDescent="0.2">
      <c r="A220" s="199"/>
      <c r="B220" s="198" t="s">
        <v>19</v>
      </c>
      <c r="C220" s="197"/>
      <c r="D220" s="196"/>
      <c r="E220" s="193"/>
      <c r="F220" s="192"/>
      <c r="G220" s="193"/>
      <c r="H220" s="203"/>
      <c r="I220" s="195">
        <f>ROUND(I218+((A220*100+C220)-(A218*100+C218))*F219,2)</f>
        <v>0</v>
      </c>
      <c r="J220" s="194">
        <f>H220-I220</f>
        <v>0</v>
      </c>
      <c r="K220" s="193"/>
      <c r="L220" s="192"/>
      <c r="M220" s="191">
        <f>L220-I220+(D220/12)</f>
        <v>0</v>
      </c>
      <c r="O220" s="190"/>
    </row>
    <row r="221" spans="1:15" x14ac:dyDescent="0.2">
      <c r="A221" s="199"/>
      <c r="B221" s="198"/>
      <c r="C221" s="197"/>
      <c r="D221" s="196"/>
      <c r="E221" s="193"/>
      <c r="F221" s="192"/>
      <c r="G221" s="193"/>
      <c r="H221" s="203"/>
      <c r="I221" s="195"/>
      <c r="J221" s="202"/>
      <c r="K221" s="193"/>
      <c r="L221" s="192"/>
      <c r="M221" s="201"/>
      <c r="O221" s="200">
        <f>(A222*100+C222)-(A220*100+C220)</f>
        <v>0</v>
      </c>
    </row>
    <row r="222" spans="1:15" x14ac:dyDescent="0.2">
      <c r="A222" s="199"/>
      <c r="B222" s="198" t="s">
        <v>19</v>
      </c>
      <c r="C222" s="197"/>
      <c r="D222" s="196"/>
      <c r="E222" s="193"/>
      <c r="F222" s="192"/>
      <c r="G222" s="193"/>
      <c r="H222" s="203"/>
      <c r="I222" s="195">
        <f>ROUND(I220+((A222*100+C222)-(A220*100+C220))*F221,2)</f>
        <v>0</v>
      </c>
      <c r="J222" s="194">
        <f>H222-I222</f>
        <v>0</v>
      </c>
      <c r="K222" s="193"/>
      <c r="L222" s="192"/>
      <c r="M222" s="191">
        <f>L222-I222+(D222/12)</f>
        <v>0</v>
      </c>
      <c r="O222" s="190"/>
    </row>
    <row r="223" spans="1:15" x14ac:dyDescent="0.2">
      <c r="A223" s="199"/>
      <c r="B223" s="198"/>
      <c r="C223" s="197"/>
      <c r="D223" s="196"/>
      <c r="E223" s="193"/>
      <c r="F223" s="192"/>
      <c r="G223" s="193"/>
      <c r="H223" s="203"/>
      <c r="I223" s="195"/>
      <c r="J223" s="202"/>
      <c r="K223" s="193"/>
      <c r="L223" s="192"/>
      <c r="M223" s="201"/>
      <c r="O223" s="200">
        <f>(A224*100+C224)-(A222*100+C222)</f>
        <v>0</v>
      </c>
    </row>
    <row r="224" spans="1:15" x14ac:dyDescent="0.2">
      <c r="A224" s="199"/>
      <c r="B224" s="198" t="s">
        <v>19</v>
      </c>
      <c r="C224" s="197"/>
      <c r="D224" s="196"/>
      <c r="E224" s="193"/>
      <c r="F224" s="192"/>
      <c r="G224" s="193"/>
      <c r="H224" s="203"/>
      <c r="I224" s="195">
        <f>ROUND(I222+((A224*100+C224)-(A222*100+C222))*F223,2)</f>
        <v>0</v>
      </c>
      <c r="J224" s="194">
        <f>H224-I224</f>
        <v>0</v>
      </c>
      <c r="K224" s="193"/>
      <c r="L224" s="192"/>
      <c r="M224" s="191">
        <f>L224-I224+(D224/12)</f>
        <v>0</v>
      </c>
      <c r="O224" s="190"/>
    </row>
    <row r="225" spans="1:15" x14ac:dyDescent="0.2">
      <c r="A225" s="199"/>
      <c r="B225" s="198"/>
      <c r="C225" s="197"/>
      <c r="D225" s="196"/>
      <c r="E225" s="193"/>
      <c r="F225" s="192"/>
      <c r="G225" s="193"/>
      <c r="H225" s="203"/>
      <c r="I225" s="195"/>
      <c r="J225" s="202"/>
      <c r="K225" s="193"/>
      <c r="L225" s="192"/>
      <c r="M225" s="201"/>
      <c r="O225" s="200">
        <f>(A226*100+C226)-(A224*100+C224)</f>
        <v>0</v>
      </c>
    </row>
    <row r="226" spans="1:15" x14ac:dyDescent="0.2">
      <c r="A226" s="199"/>
      <c r="B226" s="198" t="s">
        <v>19</v>
      </c>
      <c r="C226" s="197"/>
      <c r="D226" s="196"/>
      <c r="E226" s="193"/>
      <c r="F226" s="192"/>
      <c r="G226" s="193"/>
      <c r="H226" s="203"/>
      <c r="I226" s="195">
        <f>ROUND(I224+((A226*100+C226)-(A224*100+C224))*F225,2)</f>
        <v>0</v>
      </c>
      <c r="J226" s="194">
        <f>H226-I226</f>
        <v>0</v>
      </c>
      <c r="K226" s="193"/>
      <c r="L226" s="192"/>
      <c r="M226" s="191">
        <f>L226-I226+(D226/12)</f>
        <v>0</v>
      </c>
      <c r="O226" s="190"/>
    </row>
    <row r="227" spans="1:15" x14ac:dyDescent="0.2">
      <c r="A227" s="199"/>
      <c r="B227" s="198"/>
      <c r="C227" s="197"/>
      <c r="D227" s="196"/>
      <c r="E227" s="193"/>
      <c r="F227" s="192"/>
      <c r="G227" s="193"/>
      <c r="H227" s="203"/>
      <c r="I227" s="195"/>
      <c r="J227" s="202"/>
      <c r="K227" s="193"/>
      <c r="L227" s="192"/>
      <c r="M227" s="201"/>
      <c r="O227" s="200">
        <f>(A228*100+C228)-(A226*100+C226)</f>
        <v>0</v>
      </c>
    </row>
    <row r="228" spans="1:15" x14ac:dyDescent="0.2">
      <c r="A228" s="199"/>
      <c r="B228" s="198" t="s">
        <v>19</v>
      </c>
      <c r="C228" s="197"/>
      <c r="D228" s="196"/>
      <c r="E228" s="193"/>
      <c r="F228" s="192"/>
      <c r="G228" s="193"/>
      <c r="H228" s="203"/>
      <c r="I228" s="195">
        <f>ROUND(I226+((A228*100+C228)-(A226*100+C226))*F227,2)</f>
        <v>0</v>
      </c>
      <c r="J228" s="194">
        <f>H228-I228</f>
        <v>0</v>
      </c>
      <c r="K228" s="193"/>
      <c r="L228" s="192"/>
      <c r="M228" s="191">
        <f>L228-I228+(D228/12)</f>
        <v>0</v>
      </c>
      <c r="O228" s="190"/>
    </row>
    <row r="229" spans="1:15" x14ac:dyDescent="0.2">
      <c r="A229" s="199"/>
      <c r="B229" s="198"/>
      <c r="C229" s="197"/>
      <c r="D229" s="196"/>
      <c r="E229" s="193"/>
      <c r="F229" s="192"/>
      <c r="G229" s="193"/>
      <c r="H229" s="203"/>
      <c r="I229" s="195"/>
      <c r="J229" s="202"/>
      <c r="K229" s="193"/>
      <c r="L229" s="192"/>
      <c r="M229" s="201"/>
      <c r="O229" s="200">
        <f>(A230*100+C230)-(A228*100+C228)</f>
        <v>0</v>
      </c>
    </row>
    <row r="230" spans="1:15" x14ac:dyDescent="0.2">
      <c r="A230" s="199"/>
      <c r="B230" s="198" t="s">
        <v>19</v>
      </c>
      <c r="C230" s="197"/>
      <c r="D230" s="196"/>
      <c r="E230" s="193"/>
      <c r="F230" s="192"/>
      <c r="G230" s="193"/>
      <c r="H230" s="203"/>
      <c r="I230" s="195">
        <f>ROUND(I228+((A230*100+C230)-(A228*100+C228))*F229,2)</f>
        <v>0</v>
      </c>
      <c r="J230" s="194">
        <f>H230-I230</f>
        <v>0</v>
      </c>
      <c r="K230" s="193"/>
      <c r="L230" s="192"/>
      <c r="M230" s="191">
        <f>L230-I230+(D230/12)</f>
        <v>0</v>
      </c>
      <c r="O230" s="190"/>
    </row>
    <row r="231" spans="1:15" x14ac:dyDescent="0.2">
      <c r="A231" s="199"/>
      <c r="B231" s="198"/>
      <c r="C231" s="197"/>
      <c r="D231" s="196"/>
      <c r="E231" s="193"/>
      <c r="F231" s="192"/>
      <c r="G231" s="193"/>
      <c r="H231" s="203"/>
      <c r="I231" s="195"/>
      <c r="J231" s="202"/>
      <c r="K231" s="193"/>
      <c r="L231" s="192"/>
      <c r="M231" s="201"/>
      <c r="O231" s="200">
        <f>(A232*100+C232)-(A230*100+C230)</f>
        <v>0</v>
      </c>
    </row>
    <row r="232" spans="1:15" x14ac:dyDescent="0.2">
      <c r="A232" s="199"/>
      <c r="B232" s="198" t="s">
        <v>19</v>
      </c>
      <c r="C232" s="197"/>
      <c r="D232" s="196"/>
      <c r="E232" s="193"/>
      <c r="F232" s="192"/>
      <c r="G232" s="193"/>
      <c r="H232" s="203"/>
      <c r="I232" s="195">
        <f>ROUND(I230+((A232*100+C232)-(A230*100+C230))*F231,2)</f>
        <v>0</v>
      </c>
      <c r="J232" s="194">
        <f>H232-I232</f>
        <v>0</v>
      </c>
      <c r="K232" s="193"/>
      <c r="L232" s="192"/>
      <c r="M232" s="191">
        <f>L232-I232+(D232/12)</f>
        <v>0</v>
      </c>
      <c r="O232" s="190"/>
    </row>
    <row r="233" spans="1:15" x14ac:dyDescent="0.2">
      <c r="A233" s="199"/>
      <c r="B233" s="198"/>
      <c r="C233" s="197"/>
      <c r="D233" s="196"/>
      <c r="E233" s="193"/>
      <c r="F233" s="192"/>
      <c r="G233" s="193"/>
      <c r="H233" s="203"/>
      <c r="I233" s="195"/>
      <c r="J233" s="202"/>
      <c r="K233" s="193"/>
      <c r="L233" s="192"/>
      <c r="M233" s="201"/>
      <c r="O233" s="200">
        <f>(A234*100+C234)-(A232*100+C232)</f>
        <v>0</v>
      </c>
    </row>
    <row r="234" spans="1:15" x14ac:dyDescent="0.2">
      <c r="A234" s="199"/>
      <c r="B234" s="198" t="s">
        <v>19</v>
      </c>
      <c r="C234" s="197"/>
      <c r="D234" s="196"/>
      <c r="E234" s="193"/>
      <c r="F234" s="192"/>
      <c r="G234" s="193"/>
      <c r="H234" s="203"/>
      <c r="I234" s="195">
        <f>ROUND(I232+((A234*100+C234)-(A232*100+C232))*F233,2)</f>
        <v>0</v>
      </c>
      <c r="J234" s="194">
        <f>H234-I234</f>
        <v>0</v>
      </c>
      <c r="K234" s="193"/>
      <c r="L234" s="192"/>
      <c r="M234" s="191">
        <f>L234-I234+(D234/12)</f>
        <v>0</v>
      </c>
      <c r="O234" s="190"/>
    </row>
    <row r="235" spans="1:15" x14ac:dyDescent="0.2">
      <c r="A235" s="199"/>
      <c r="B235" s="198"/>
      <c r="C235" s="197"/>
      <c r="D235" s="196"/>
      <c r="E235" s="193"/>
      <c r="F235" s="192"/>
      <c r="G235" s="193"/>
      <c r="H235" s="203"/>
      <c r="I235" s="195"/>
      <c r="J235" s="202"/>
      <c r="K235" s="193"/>
      <c r="L235" s="192"/>
      <c r="M235" s="201"/>
      <c r="O235" s="200">
        <f>(A236*100+C236)-(A234*100+C234)</f>
        <v>0</v>
      </c>
    </row>
    <row r="236" spans="1:15" x14ac:dyDescent="0.2">
      <c r="A236" s="199"/>
      <c r="B236" s="198" t="s">
        <v>19</v>
      </c>
      <c r="C236" s="197"/>
      <c r="D236" s="196"/>
      <c r="E236" s="193"/>
      <c r="F236" s="192"/>
      <c r="G236" s="193"/>
      <c r="H236" s="203"/>
      <c r="I236" s="195">
        <f>ROUND(I234+((A236*100+C236)-(A234*100+C234))*F235,2)</f>
        <v>0</v>
      </c>
      <c r="J236" s="194">
        <f>H236-I236</f>
        <v>0</v>
      </c>
      <c r="K236" s="193"/>
      <c r="L236" s="192"/>
      <c r="M236" s="191">
        <f>L236-I236+(D236/12)</f>
        <v>0</v>
      </c>
      <c r="O236" s="190"/>
    </row>
    <row r="237" spans="1:15" x14ac:dyDescent="0.2">
      <c r="A237" s="199"/>
      <c r="B237" s="198"/>
      <c r="C237" s="197"/>
      <c r="D237" s="196"/>
      <c r="E237" s="193"/>
      <c r="F237" s="192"/>
      <c r="G237" s="193"/>
      <c r="H237" s="203"/>
      <c r="I237" s="195"/>
      <c r="J237" s="202"/>
      <c r="K237" s="193"/>
      <c r="L237" s="192"/>
      <c r="M237" s="201"/>
      <c r="O237" s="200">
        <f>(A238*100+C238)-(A236*100+C236)</f>
        <v>0</v>
      </c>
    </row>
    <row r="238" spans="1:15" x14ac:dyDescent="0.2">
      <c r="A238" s="199"/>
      <c r="B238" s="198" t="s">
        <v>19</v>
      </c>
      <c r="C238" s="197"/>
      <c r="D238" s="196"/>
      <c r="E238" s="193"/>
      <c r="F238" s="192"/>
      <c r="G238" s="193"/>
      <c r="H238" s="203"/>
      <c r="I238" s="195">
        <f>ROUND(I236+((A238*100+C238)-(A236*100+C236))*F237,2)</f>
        <v>0</v>
      </c>
      <c r="J238" s="194">
        <f>H238-I238</f>
        <v>0</v>
      </c>
      <c r="K238" s="193"/>
      <c r="L238" s="192"/>
      <c r="M238" s="191">
        <f>L238-I238+(D238/12)</f>
        <v>0</v>
      </c>
      <c r="O238" s="190"/>
    </row>
    <row r="239" spans="1:15" x14ac:dyDescent="0.2">
      <c r="A239" s="199"/>
      <c r="B239" s="198"/>
      <c r="C239" s="197"/>
      <c r="D239" s="196"/>
      <c r="E239" s="193"/>
      <c r="F239" s="192"/>
      <c r="G239" s="193"/>
      <c r="H239" s="203"/>
      <c r="I239" s="195"/>
      <c r="J239" s="202"/>
      <c r="K239" s="193"/>
      <c r="L239" s="192"/>
      <c r="M239" s="201"/>
      <c r="O239" s="200">
        <f>(A240*100+C240)-(A238*100+C238)</f>
        <v>0</v>
      </c>
    </row>
    <row r="240" spans="1:15" x14ac:dyDescent="0.2">
      <c r="A240" s="199"/>
      <c r="B240" s="198" t="s">
        <v>19</v>
      </c>
      <c r="C240" s="197"/>
      <c r="D240" s="196"/>
      <c r="E240" s="193"/>
      <c r="F240" s="192"/>
      <c r="G240" s="193"/>
      <c r="H240" s="203"/>
      <c r="I240" s="195">
        <f>ROUND(I238+((A240*100+C240)-(A238*100+C238))*F239,2)</f>
        <v>0</v>
      </c>
      <c r="J240" s="194">
        <f>H240-I240</f>
        <v>0</v>
      </c>
      <c r="K240" s="193"/>
      <c r="L240" s="192"/>
      <c r="M240" s="191">
        <f>L240-I240+(D240/12)</f>
        <v>0</v>
      </c>
      <c r="O240" s="190"/>
    </row>
    <row r="241" spans="1:15" x14ac:dyDescent="0.2">
      <c r="A241" s="199"/>
      <c r="B241" s="198"/>
      <c r="C241" s="197"/>
      <c r="D241" s="196"/>
      <c r="E241" s="193"/>
      <c r="F241" s="192"/>
      <c r="G241" s="193"/>
      <c r="H241" s="203"/>
      <c r="I241" s="195"/>
      <c r="J241" s="202"/>
      <c r="K241" s="193"/>
      <c r="L241" s="192"/>
      <c r="M241" s="201"/>
      <c r="O241" s="200">
        <f>(A242*100+C242)-(A240*100+C240)</f>
        <v>0</v>
      </c>
    </row>
    <row r="242" spans="1:15" x14ac:dyDescent="0.2">
      <c r="A242" s="199"/>
      <c r="B242" s="198" t="s">
        <v>19</v>
      </c>
      <c r="C242" s="197"/>
      <c r="D242" s="196"/>
      <c r="E242" s="193"/>
      <c r="F242" s="192"/>
      <c r="G242" s="193"/>
      <c r="H242" s="203"/>
      <c r="I242" s="195">
        <f>ROUND(I240+((A242*100+C242)-(A240*100+C240))*F241,2)</f>
        <v>0</v>
      </c>
      <c r="J242" s="194">
        <f>H242-I242</f>
        <v>0</v>
      </c>
      <c r="K242" s="193"/>
      <c r="L242" s="192"/>
      <c r="M242" s="191">
        <f>L242-I242+(D242/12)</f>
        <v>0</v>
      </c>
      <c r="O242" s="190"/>
    </row>
    <row r="243" spans="1:15" x14ac:dyDescent="0.2">
      <c r="A243" s="199"/>
      <c r="B243" s="198"/>
      <c r="C243" s="197"/>
      <c r="D243" s="196"/>
      <c r="E243" s="193"/>
      <c r="F243" s="192"/>
      <c r="G243" s="193"/>
      <c r="H243" s="203"/>
      <c r="I243" s="195"/>
      <c r="J243" s="202"/>
      <c r="K243" s="193"/>
      <c r="L243" s="192"/>
      <c r="M243" s="201"/>
      <c r="O243" s="200">
        <f>(A244*100+C244)-(A242*100+C242)</f>
        <v>0</v>
      </c>
    </row>
    <row r="244" spans="1:15" x14ac:dyDescent="0.2">
      <c r="A244" s="199"/>
      <c r="B244" s="198" t="s">
        <v>19</v>
      </c>
      <c r="C244" s="197"/>
      <c r="D244" s="196"/>
      <c r="E244" s="193"/>
      <c r="F244" s="192"/>
      <c r="G244" s="193"/>
      <c r="H244" s="203"/>
      <c r="I244" s="195">
        <f>ROUND(I242+((A244*100+C244)-(A242*100+C242))*F243,2)</f>
        <v>0</v>
      </c>
      <c r="J244" s="194">
        <f>H244-I244</f>
        <v>0</v>
      </c>
      <c r="K244" s="193"/>
      <c r="L244" s="192"/>
      <c r="M244" s="191">
        <f>L244-I244+(D244/12)</f>
        <v>0</v>
      </c>
      <c r="O244" s="190"/>
    </row>
    <row r="245" spans="1:15" x14ac:dyDescent="0.2">
      <c r="A245" s="199"/>
      <c r="B245" s="198"/>
      <c r="C245" s="197"/>
      <c r="D245" s="196"/>
      <c r="E245" s="193"/>
      <c r="F245" s="192"/>
      <c r="G245" s="193"/>
      <c r="H245" s="203"/>
      <c r="I245" s="195"/>
      <c r="J245" s="202"/>
      <c r="K245" s="193"/>
      <c r="L245" s="192"/>
      <c r="M245" s="201"/>
      <c r="O245" s="200">
        <f>(A246*100+C246)-(A244*100+C244)</f>
        <v>0</v>
      </c>
    </row>
    <row r="246" spans="1:15" x14ac:dyDescent="0.2">
      <c r="A246" s="199"/>
      <c r="B246" s="198" t="s">
        <v>19</v>
      </c>
      <c r="C246" s="197"/>
      <c r="D246" s="196"/>
      <c r="E246" s="193"/>
      <c r="F246" s="192"/>
      <c r="G246" s="193"/>
      <c r="H246" s="203"/>
      <c r="I246" s="195">
        <f>ROUND(I244+((A246*100+C246)-(A244*100+C244))*F245,2)</f>
        <v>0</v>
      </c>
      <c r="J246" s="194">
        <f>H246-I246</f>
        <v>0</v>
      </c>
      <c r="K246" s="193"/>
      <c r="L246" s="192"/>
      <c r="M246" s="191">
        <f>L246-I246+(D246/12)</f>
        <v>0</v>
      </c>
      <c r="O246" s="190"/>
    </row>
    <row r="247" spans="1:15" x14ac:dyDescent="0.2">
      <c r="A247" s="199"/>
      <c r="B247" s="198"/>
      <c r="C247" s="197"/>
      <c r="D247" s="196"/>
      <c r="E247" s="193"/>
      <c r="F247" s="192"/>
      <c r="G247" s="193"/>
      <c r="H247" s="203"/>
      <c r="I247" s="195"/>
      <c r="J247" s="202"/>
      <c r="K247" s="193"/>
      <c r="L247" s="192"/>
      <c r="M247" s="201"/>
      <c r="O247" s="200">
        <f>(A248*100+C248)-(A246*100+C246)</f>
        <v>0</v>
      </c>
    </row>
    <row r="248" spans="1:15" x14ac:dyDescent="0.2">
      <c r="A248" s="199"/>
      <c r="B248" s="198" t="s">
        <v>19</v>
      </c>
      <c r="C248" s="197"/>
      <c r="D248" s="196"/>
      <c r="E248" s="193"/>
      <c r="F248" s="192"/>
      <c r="G248" s="193"/>
      <c r="H248" s="203"/>
      <c r="I248" s="195">
        <f>ROUND(I246+((A248*100+C248)-(A246*100+C246))*F247,2)</f>
        <v>0</v>
      </c>
      <c r="J248" s="194">
        <f>H248-I248</f>
        <v>0</v>
      </c>
      <c r="K248" s="193"/>
      <c r="L248" s="192"/>
      <c r="M248" s="191">
        <f>L248-I248+(D248/12)</f>
        <v>0</v>
      </c>
      <c r="O248" s="190"/>
    </row>
    <row r="249" spans="1:15" x14ac:dyDescent="0.2">
      <c r="A249" s="199"/>
      <c r="B249" s="198"/>
      <c r="C249" s="197"/>
      <c r="D249" s="196"/>
      <c r="E249" s="193"/>
      <c r="F249" s="192"/>
      <c r="G249" s="193"/>
      <c r="H249" s="203"/>
      <c r="I249" s="195"/>
      <c r="J249" s="202"/>
      <c r="K249" s="193"/>
      <c r="L249" s="192"/>
      <c r="M249" s="201"/>
      <c r="O249" s="200">
        <f>(A250*100+C250)-(A248*100+C248)</f>
        <v>0</v>
      </c>
    </row>
    <row r="250" spans="1:15" x14ac:dyDescent="0.2">
      <c r="A250" s="199"/>
      <c r="B250" s="198" t="s">
        <v>19</v>
      </c>
      <c r="C250" s="197"/>
      <c r="D250" s="196"/>
      <c r="E250" s="193"/>
      <c r="F250" s="192"/>
      <c r="G250" s="193"/>
      <c r="H250" s="203"/>
      <c r="I250" s="195">
        <f>ROUND(I248+((A250*100+C250)-(A248*100+C248))*F249,2)</f>
        <v>0</v>
      </c>
      <c r="J250" s="194">
        <f>H250-I250</f>
        <v>0</v>
      </c>
      <c r="K250" s="193"/>
      <c r="L250" s="192"/>
      <c r="M250" s="191">
        <f>L250-I250+(D250/12)</f>
        <v>0</v>
      </c>
      <c r="O250" s="190"/>
    </row>
    <row r="251" spans="1:15" x14ac:dyDescent="0.2">
      <c r="A251" s="199"/>
      <c r="B251" s="198"/>
      <c r="C251" s="197"/>
      <c r="D251" s="196"/>
      <c r="E251" s="193"/>
      <c r="F251" s="192"/>
      <c r="G251" s="193"/>
      <c r="H251" s="203"/>
      <c r="I251" s="195"/>
      <c r="J251" s="202"/>
      <c r="K251" s="193"/>
      <c r="L251" s="192"/>
      <c r="M251" s="201"/>
      <c r="O251" s="200">
        <f>(A252*100+C252)-(A250*100+C250)</f>
        <v>0</v>
      </c>
    </row>
    <row r="252" spans="1:15" x14ac:dyDescent="0.2">
      <c r="A252" s="199"/>
      <c r="B252" s="198" t="s">
        <v>19</v>
      </c>
      <c r="C252" s="197"/>
      <c r="D252" s="196"/>
      <c r="E252" s="193"/>
      <c r="F252" s="192"/>
      <c r="G252" s="193"/>
      <c r="H252" s="203"/>
      <c r="I252" s="195">
        <f>ROUND(I250+((A252*100+C252)-(A250*100+C250))*F251,2)</f>
        <v>0</v>
      </c>
      <c r="J252" s="194">
        <f>H252-I252</f>
        <v>0</v>
      </c>
      <c r="K252" s="193"/>
      <c r="L252" s="192"/>
      <c r="M252" s="191">
        <f>L252-I252+(D252/12)</f>
        <v>0</v>
      </c>
      <c r="O252" s="190"/>
    </row>
    <row r="253" spans="1:15" x14ac:dyDescent="0.2">
      <c r="A253" s="199"/>
      <c r="B253" s="198"/>
      <c r="C253" s="197"/>
      <c r="D253" s="196"/>
      <c r="E253" s="193"/>
      <c r="F253" s="192"/>
      <c r="G253" s="193"/>
      <c r="H253" s="203"/>
      <c r="I253" s="195"/>
      <c r="J253" s="202"/>
      <c r="K253" s="193"/>
      <c r="L253" s="192"/>
      <c r="M253" s="201"/>
      <c r="O253" s="200">
        <f>(A254*100+C254)-(A252*100+C252)</f>
        <v>0</v>
      </c>
    </row>
    <row r="254" spans="1:15" x14ac:dyDescent="0.2">
      <c r="A254" s="199"/>
      <c r="B254" s="198" t="s">
        <v>19</v>
      </c>
      <c r="C254" s="197"/>
      <c r="D254" s="196"/>
      <c r="E254" s="193"/>
      <c r="F254" s="192"/>
      <c r="G254" s="193"/>
      <c r="H254" s="203"/>
      <c r="I254" s="195">
        <f>ROUND(I252+((A254*100+C254)-(A252*100+C252))*F253,2)</f>
        <v>0</v>
      </c>
      <c r="J254" s="194">
        <f>H254-I254</f>
        <v>0</v>
      </c>
      <c r="K254" s="193"/>
      <c r="L254" s="192"/>
      <c r="M254" s="191">
        <f>L254-I254+(D254/12)</f>
        <v>0</v>
      </c>
      <c r="O254" s="190"/>
    </row>
    <row r="255" spans="1:15" x14ac:dyDescent="0.2">
      <c r="A255" s="199"/>
      <c r="B255" s="198"/>
      <c r="C255" s="197"/>
      <c r="D255" s="196"/>
      <c r="E255" s="193"/>
      <c r="F255" s="192"/>
      <c r="G255" s="193"/>
      <c r="H255" s="203"/>
      <c r="I255" s="195"/>
      <c r="J255" s="202"/>
      <c r="K255" s="193"/>
      <c r="L255" s="192"/>
      <c r="M255" s="201"/>
      <c r="O255" s="200">
        <f>(A256*100+C256)-(A254*100+C254)</f>
        <v>0</v>
      </c>
    </row>
    <row r="256" spans="1:15" x14ac:dyDescent="0.2">
      <c r="A256" s="199"/>
      <c r="B256" s="198" t="s">
        <v>19</v>
      </c>
      <c r="C256" s="197"/>
      <c r="D256" s="196"/>
      <c r="E256" s="193"/>
      <c r="F256" s="192"/>
      <c r="G256" s="193"/>
      <c r="H256" s="203"/>
      <c r="I256" s="195">
        <f>ROUND(I254+((A256*100+C256)-(A254*100+C254))*F255,2)</f>
        <v>0</v>
      </c>
      <c r="J256" s="194">
        <f>H256-I256</f>
        <v>0</v>
      </c>
      <c r="K256" s="193"/>
      <c r="L256" s="192"/>
      <c r="M256" s="191">
        <f>L256-I256+(D256/12)</f>
        <v>0</v>
      </c>
      <c r="O256" s="190"/>
    </row>
    <row r="257" spans="1:15" x14ac:dyDescent="0.2">
      <c r="A257" s="199"/>
      <c r="B257" s="198"/>
      <c r="C257" s="197"/>
      <c r="D257" s="196"/>
      <c r="E257" s="193"/>
      <c r="F257" s="192"/>
      <c r="G257" s="193"/>
      <c r="H257" s="203"/>
      <c r="I257" s="195"/>
      <c r="J257" s="202"/>
      <c r="K257" s="193"/>
      <c r="L257" s="192"/>
      <c r="M257" s="201"/>
      <c r="O257" s="200">
        <f>(A258*100+C258)-(A256*100+C256)</f>
        <v>0</v>
      </c>
    </row>
    <row r="258" spans="1:15" x14ac:dyDescent="0.2">
      <c r="A258" s="199"/>
      <c r="B258" s="198" t="s">
        <v>19</v>
      </c>
      <c r="C258" s="197"/>
      <c r="D258" s="196"/>
      <c r="E258" s="193"/>
      <c r="F258" s="192"/>
      <c r="G258" s="193"/>
      <c r="H258" s="203"/>
      <c r="I258" s="195">
        <f>ROUND(I256+((A258*100+C258)-(A256*100+C256))*F257,2)</f>
        <v>0</v>
      </c>
      <c r="J258" s="194">
        <f>H258-I258</f>
        <v>0</v>
      </c>
      <c r="K258" s="193"/>
      <c r="L258" s="192"/>
      <c r="M258" s="191">
        <f>L258-I258+(D258/12)</f>
        <v>0</v>
      </c>
      <c r="O258" s="190"/>
    </row>
    <row r="259" spans="1:15" x14ac:dyDescent="0.2">
      <c r="A259" s="199"/>
      <c r="B259" s="198"/>
      <c r="C259" s="197"/>
      <c r="D259" s="196"/>
      <c r="E259" s="193"/>
      <c r="F259" s="192"/>
      <c r="G259" s="193"/>
      <c r="H259" s="203"/>
      <c r="I259" s="195"/>
      <c r="J259" s="202"/>
      <c r="K259" s="193"/>
      <c r="L259" s="192"/>
      <c r="M259" s="201"/>
      <c r="O259" s="200">
        <f>(A260*100+C260)-(A258*100+C258)</f>
        <v>0</v>
      </c>
    </row>
    <row r="260" spans="1:15" x14ac:dyDescent="0.2">
      <c r="A260" s="199"/>
      <c r="B260" s="198" t="s">
        <v>19</v>
      </c>
      <c r="C260" s="197"/>
      <c r="D260" s="196"/>
      <c r="E260" s="193"/>
      <c r="F260" s="192"/>
      <c r="G260" s="193"/>
      <c r="H260" s="203"/>
      <c r="I260" s="195">
        <f>ROUND(I258+((A260*100+C260)-(A258*100+C258))*F259,2)</f>
        <v>0</v>
      </c>
      <c r="J260" s="194">
        <f>H260-I260</f>
        <v>0</v>
      </c>
      <c r="K260" s="193"/>
      <c r="L260" s="192"/>
      <c r="M260" s="191">
        <f>L260-I260+(D260/12)</f>
        <v>0</v>
      </c>
      <c r="O260" s="190"/>
    </row>
    <row r="261" spans="1:15" x14ac:dyDescent="0.2">
      <c r="A261" s="199"/>
      <c r="B261" s="198"/>
      <c r="C261" s="197"/>
      <c r="D261" s="196"/>
      <c r="E261" s="193"/>
      <c r="F261" s="192"/>
      <c r="G261" s="193"/>
      <c r="H261" s="203"/>
      <c r="I261" s="195"/>
      <c r="J261" s="202"/>
      <c r="K261" s="193"/>
      <c r="L261" s="192"/>
      <c r="M261" s="201"/>
      <c r="O261" s="200">
        <f>(A262*100+C262)-(A260*100+C260)</f>
        <v>0</v>
      </c>
    </row>
    <row r="262" spans="1:15" x14ac:dyDescent="0.2">
      <c r="A262" s="199"/>
      <c r="B262" s="198" t="s">
        <v>19</v>
      </c>
      <c r="C262" s="197"/>
      <c r="D262" s="196"/>
      <c r="E262" s="193"/>
      <c r="F262" s="192"/>
      <c r="G262" s="193"/>
      <c r="H262" s="203"/>
      <c r="I262" s="195">
        <f>ROUND(I260+((A262*100+C262)-(A260*100+C260))*F261,2)</f>
        <v>0</v>
      </c>
      <c r="J262" s="194">
        <f>H262-I262</f>
        <v>0</v>
      </c>
      <c r="K262" s="193"/>
      <c r="L262" s="192"/>
      <c r="M262" s="191">
        <f>L262-I262+(D262/12)</f>
        <v>0</v>
      </c>
      <c r="O262" s="190"/>
    </row>
    <row r="263" spans="1:15" x14ac:dyDescent="0.2">
      <c r="A263" s="199"/>
      <c r="B263" s="198"/>
      <c r="C263" s="197"/>
      <c r="D263" s="196"/>
      <c r="E263" s="193"/>
      <c r="F263" s="192"/>
      <c r="G263" s="193"/>
      <c r="H263" s="203"/>
      <c r="I263" s="195"/>
      <c r="J263" s="202"/>
      <c r="K263" s="193"/>
      <c r="L263" s="192"/>
      <c r="M263" s="201"/>
      <c r="O263" s="200">
        <f>(A264*100+C264)-(A262*100+C262)</f>
        <v>0</v>
      </c>
    </row>
    <row r="264" spans="1:15" x14ac:dyDescent="0.2">
      <c r="A264" s="199"/>
      <c r="B264" s="198" t="s">
        <v>19</v>
      </c>
      <c r="C264" s="197"/>
      <c r="D264" s="196"/>
      <c r="E264" s="193"/>
      <c r="F264" s="192"/>
      <c r="G264" s="193"/>
      <c r="H264" s="203"/>
      <c r="I264" s="195">
        <f>ROUND(I262+((A264*100+C264)-(A262*100+C262))*F263,2)</f>
        <v>0</v>
      </c>
      <c r="J264" s="194">
        <f>H264-I264</f>
        <v>0</v>
      </c>
      <c r="K264" s="193"/>
      <c r="L264" s="192"/>
      <c r="M264" s="191">
        <f>L264-I264+(D264/12)</f>
        <v>0</v>
      </c>
      <c r="O264" s="190"/>
    </row>
    <row r="265" spans="1:15" x14ac:dyDescent="0.2">
      <c r="A265" s="199"/>
      <c r="B265" s="198"/>
      <c r="C265" s="197"/>
      <c r="D265" s="196"/>
      <c r="E265" s="193"/>
      <c r="F265" s="192"/>
      <c r="G265" s="193"/>
      <c r="H265" s="203"/>
      <c r="I265" s="195"/>
      <c r="J265" s="202"/>
      <c r="K265" s="193"/>
      <c r="L265" s="192"/>
      <c r="M265" s="201"/>
      <c r="O265" s="200">
        <f>(A266*100+C266)-(A264*100+C264)</f>
        <v>0</v>
      </c>
    </row>
    <row r="266" spans="1:15" x14ac:dyDescent="0.2">
      <c r="A266" s="199"/>
      <c r="B266" s="198" t="s">
        <v>19</v>
      </c>
      <c r="C266" s="197"/>
      <c r="D266" s="196"/>
      <c r="E266" s="193"/>
      <c r="F266" s="192"/>
      <c r="G266" s="193"/>
      <c r="H266" s="203"/>
      <c r="I266" s="195">
        <f>ROUND(I264+((A266*100+C266)-(A264*100+C264))*F265,2)</f>
        <v>0</v>
      </c>
      <c r="J266" s="194">
        <f>H266-I266</f>
        <v>0</v>
      </c>
      <c r="K266" s="193"/>
      <c r="L266" s="192"/>
      <c r="M266" s="191">
        <f>L266-I266+(D266/12)</f>
        <v>0</v>
      </c>
      <c r="O266" s="190"/>
    </row>
    <row r="267" spans="1:15" x14ac:dyDescent="0.2">
      <c r="A267" s="199"/>
      <c r="B267" s="198"/>
      <c r="C267" s="197"/>
      <c r="D267" s="196"/>
      <c r="E267" s="193"/>
      <c r="F267" s="192"/>
      <c r="G267" s="193"/>
      <c r="H267" s="203"/>
      <c r="I267" s="195"/>
      <c r="J267" s="202"/>
      <c r="K267" s="193"/>
      <c r="L267" s="192"/>
      <c r="M267" s="201"/>
      <c r="O267" s="200">
        <f>(A268*100+C268)-(A266*100+C266)</f>
        <v>0</v>
      </c>
    </row>
    <row r="268" spans="1:15" x14ac:dyDescent="0.2">
      <c r="A268" s="199"/>
      <c r="B268" s="198" t="s">
        <v>19</v>
      </c>
      <c r="C268" s="197"/>
      <c r="D268" s="196"/>
      <c r="E268" s="193"/>
      <c r="F268" s="192"/>
      <c r="G268" s="193"/>
      <c r="H268" s="203"/>
      <c r="I268" s="195">
        <f>ROUND(I266+((A268*100+C268)-(A266*100+C266))*F267,2)</f>
        <v>0</v>
      </c>
      <c r="J268" s="194">
        <f>H268-I268</f>
        <v>0</v>
      </c>
      <c r="K268" s="193"/>
      <c r="L268" s="192"/>
      <c r="M268" s="191">
        <f>L268-I268+(D268/12)</f>
        <v>0</v>
      </c>
      <c r="O268" s="190"/>
    </row>
    <row r="269" spans="1:15" x14ac:dyDescent="0.2">
      <c r="A269" s="199"/>
      <c r="B269" s="198"/>
      <c r="C269" s="197"/>
      <c r="D269" s="196"/>
      <c r="E269" s="193"/>
      <c r="F269" s="192"/>
      <c r="G269" s="193"/>
      <c r="H269" s="203"/>
      <c r="I269" s="195"/>
      <c r="J269" s="202"/>
      <c r="K269" s="193"/>
      <c r="L269" s="192"/>
      <c r="M269" s="201"/>
      <c r="O269" s="200">
        <f>(A270*100+C270)-(A268*100+C268)</f>
        <v>0</v>
      </c>
    </row>
    <row r="270" spans="1:15" x14ac:dyDescent="0.2">
      <c r="A270" s="199"/>
      <c r="B270" s="198" t="s">
        <v>19</v>
      </c>
      <c r="C270" s="197"/>
      <c r="D270" s="196"/>
      <c r="E270" s="193"/>
      <c r="F270" s="192"/>
      <c r="G270" s="193"/>
      <c r="H270" s="203"/>
      <c r="I270" s="195">
        <f>ROUND(I268+((A270*100+C270)-(A268*100+C268))*F269,2)</f>
        <v>0</v>
      </c>
      <c r="J270" s="194">
        <f>H270-I270</f>
        <v>0</v>
      </c>
      <c r="K270" s="193"/>
      <c r="L270" s="192"/>
      <c r="M270" s="191">
        <f>L270-I270+(D270/12)</f>
        <v>0</v>
      </c>
      <c r="O270" s="190"/>
    </row>
    <row r="271" spans="1:15" x14ac:dyDescent="0.2">
      <c r="A271" s="199"/>
      <c r="B271" s="198"/>
      <c r="C271" s="197"/>
      <c r="D271" s="196"/>
      <c r="E271" s="193"/>
      <c r="F271" s="192"/>
      <c r="G271" s="193"/>
      <c r="H271" s="203"/>
      <c r="I271" s="195"/>
      <c r="J271" s="202"/>
      <c r="K271" s="193"/>
      <c r="L271" s="192"/>
      <c r="M271" s="201"/>
      <c r="O271" s="200">
        <f>(A272*100+C272)-(A270*100+C270)</f>
        <v>0</v>
      </c>
    </row>
    <row r="272" spans="1:15" x14ac:dyDescent="0.2">
      <c r="A272" s="199"/>
      <c r="B272" s="198" t="s">
        <v>19</v>
      </c>
      <c r="C272" s="197"/>
      <c r="D272" s="196"/>
      <c r="E272" s="193"/>
      <c r="F272" s="192"/>
      <c r="G272" s="193"/>
      <c r="H272" s="203"/>
      <c r="I272" s="195">
        <f>ROUND(I270+((A272*100+C272)-(A270*100+C270))*F271,2)</f>
        <v>0</v>
      </c>
      <c r="J272" s="194">
        <f>H272-I272</f>
        <v>0</v>
      </c>
      <c r="K272" s="193"/>
      <c r="L272" s="192"/>
      <c r="M272" s="191">
        <f>L272-I272+(D272/12)</f>
        <v>0</v>
      </c>
      <c r="O272" s="190"/>
    </row>
    <row r="273" spans="1:15" x14ac:dyDescent="0.2">
      <c r="A273" s="199"/>
      <c r="B273" s="198"/>
      <c r="C273" s="197"/>
      <c r="D273" s="196"/>
      <c r="E273" s="193"/>
      <c r="F273" s="192"/>
      <c r="G273" s="193"/>
      <c r="H273" s="203"/>
      <c r="I273" s="195"/>
      <c r="J273" s="202"/>
      <c r="K273" s="193"/>
      <c r="L273" s="192"/>
      <c r="M273" s="201"/>
      <c r="O273" s="200">
        <f>(A274*100+C274)-(A272*100+C272)</f>
        <v>0</v>
      </c>
    </row>
    <row r="274" spans="1:15" x14ac:dyDescent="0.2">
      <c r="A274" s="199"/>
      <c r="B274" s="198" t="s">
        <v>19</v>
      </c>
      <c r="C274" s="197"/>
      <c r="D274" s="196"/>
      <c r="E274" s="193"/>
      <c r="F274" s="192"/>
      <c r="G274" s="193"/>
      <c r="H274" s="203"/>
      <c r="I274" s="195">
        <f>ROUND(I272+((A274*100+C274)-(A272*100+C272))*F273,2)</f>
        <v>0</v>
      </c>
      <c r="J274" s="194">
        <f>H274-I274</f>
        <v>0</v>
      </c>
      <c r="K274" s="193"/>
      <c r="L274" s="192"/>
      <c r="M274" s="191">
        <f>L274-I274+(D274/12)</f>
        <v>0</v>
      </c>
      <c r="O274" s="190"/>
    </row>
    <row r="275" spans="1:15" x14ac:dyDescent="0.2">
      <c r="A275" s="199"/>
      <c r="B275" s="198"/>
      <c r="C275" s="197"/>
      <c r="D275" s="196"/>
      <c r="E275" s="193"/>
      <c r="F275" s="192"/>
      <c r="G275" s="193"/>
      <c r="H275" s="203"/>
      <c r="I275" s="195"/>
      <c r="J275" s="202"/>
      <c r="K275" s="193"/>
      <c r="L275" s="192"/>
      <c r="M275" s="201"/>
      <c r="O275" s="200">
        <f>(A276*100+C276)-(A274*100+C274)</f>
        <v>0</v>
      </c>
    </row>
    <row r="276" spans="1:15" x14ac:dyDescent="0.2">
      <c r="A276" s="199"/>
      <c r="B276" s="198" t="s">
        <v>19</v>
      </c>
      <c r="C276" s="197"/>
      <c r="D276" s="196"/>
      <c r="E276" s="193"/>
      <c r="F276" s="192"/>
      <c r="G276" s="193"/>
      <c r="H276" s="203"/>
      <c r="I276" s="195">
        <f>ROUND(I274+((A276*100+C276)-(A274*100+C274))*F275,2)</f>
        <v>0</v>
      </c>
      <c r="J276" s="194">
        <f>H276-I276</f>
        <v>0</v>
      </c>
      <c r="K276" s="193"/>
      <c r="L276" s="192"/>
      <c r="M276" s="191">
        <f>L276-I276+(D276/12)</f>
        <v>0</v>
      </c>
      <c r="O276" s="190"/>
    </row>
    <row r="277" spans="1:15" x14ac:dyDescent="0.2">
      <c r="A277" s="199"/>
      <c r="B277" s="198"/>
      <c r="C277" s="197"/>
      <c r="D277" s="196"/>
      <c r="E277" s="193"/>
      <c r="F277" s="192"/>
      <c r="G277" s="193"/>
      <c r="H277" s="203"/>
      <c r="I277" s="195"/>
      <c r="J277" s="202"/>
      <c r="K277" s="193"/>
      <c r="L277" s="192"/>
      <c r="M277" s="201"/>
      <c r="O277" s="200">
        <f>(A278*100+C278)-(A276*100+C276)</f>
        <v>0</v>
      </c>
    </row>
    <row r="278" spans="1:15" x14ac:dyDescent="0.2">
      <c r="A278" s="199"/>
      <c r="B278" s="198" t="s">
        <v>19</v>
      </c>
      <c r="C278" s="197"/>
      <c r="D278" s="196"/>
      <c r="E278" s="193"/>
      <c r="F278" s="192"/>
      <c r="G278" s="193"/>
      <c r="H278" s="203"/>
      <c r="I278" s="195">
        <f>ROUND(I276+((A278*100+C278)-(A276*100+C276))*F277,2)</f>
        <v>0</v>
      </c>
      <c r="J278" s="194">
        <f>H278-I278</f>
        <v>0</v>
      </c>
      <c r="K278" s="193"/>
      <c r="L278" s="192"/>
      <c r="M278" s="191">
        <f>L278-I278+(D278/12)</f>
        <v>0</v>
      </c>
      <c r="O278" s="190"/>
    </row>
    <row r="279" spans="1:15" x14ac:dyDescent="0.2">
      <c r="A279" s="199"/>
      <c r="B279" s="198"/>
      <c r="C279" s="197"/>
      <c r="D279" s="196"/>
      <c r="E279" s="193"/>
      <c r="F279" s="192"/>
      <c r="G279" s="193"/>
      <c r="H279" s="203"/>
      <c r="I279" s="195"/>
      <c r="J279" s="202"/>
      <c r="K279" s="193"/>
      <c r="L279" s="192"/>
      <c r="M279" s="201"/>
      <c r="O279" s="200">
        <f>(A280*100+C280)-(A278*100+C278)</f>
        <v>0</v>
      </c>
    </row>
    <row r="280" spans="1:15" x14ac:dyDescent="0.2">
      <c r="A280" s="199"/>
      <c r="B280" s="198" t="s">
        <v>19</v>
      </c>
      <c r="C280" s="197"/>
      <c r="D280" s="196"/>
      <c r="E280" s="193"/>
      <c r="F280" s="192"/>
      <c r="G280" s="193"/>
      <c r="H280" s="203"/>
      <c r="I280" s="195">
        <f>ROUND(I278+((A280*100+C280)-(A278*100+C278))*F279,2)</f>
        <v>0</v>
      </c>
      <c r="J280" s="194">
        <f>H280-I280</f>
        <v>0</v>
      </c>
      <c r="K280" s="193"/>
      <c r="L280" s="192"/>
      <c r="M280" s="191">
        <f>L280-I280+(D280/12)</f>
        <v>0</v>
      </c>
      <c r="O280" s="190"/>
    </row>
    <row r="281" spans="1:15" x14ac:dyDescent="0.2">
      <c r="A281" s="199"/>
      <c r="B281" s="198"/>
      <c r="C281" s="197"/>
      <c r="D281" s="196"/>
      <c r="E281" s="193"/>
      <c r="F281" s="192"/>
      <c r="G281" s="193"/>
      <c r="H281" s="203"/>
      <c r="I281" s="195"/>
      <c r="J281" s="202"/>
      <c r="K281" s="193"/>
      <c r="L281" s="192"/>
      <c r="M281" s="201"/>
      <c r="O281" s="200">
        <f>(A282*100+C282)-(A280*100+C280)</f>
        <v>0</v>
      </c>
    </row>
    <row r="282" spans="1:15" x14ac:dyDescent="0.2">
      <c r="A282" s="199"/>
      <c r="B282" s="198" t="s">
        <v>19</v>
      </c>
      <c r="C282" s="197"/>
      <c r="D282" s="196"/>
      <c r="E282" s="193"/>
      <c r="F282" s="192"/>
      <c r="G282" s="193"/>
      <c r="H282" s="203"/>
      <c r="I282" s="195">
        <f>ROUND(I280+((A282*100+C282)-(A280*100+C280))*F281,2)</f>
        <v>0</v>
      </c>
      <c r="J282" s="194">
        <f>H282-I282</f>
        <v>0</v>
      </c>
      <c r="K282" s="193"/>
      <c r="L282" s="192"/>
      <c r="M282" s="191">
        <f>L282-I282+(D282/12)</f>
        <v>0</v>
      </c>
      <c r="O282" s="190"/>
    </row>
    <row r="283" spans="1:15" x14ac:dyDescent="0.2">
      <c r="A283" s="199"/>
      <c r="B283" s="198"/>
      <c r="C283" s="197"/>
      <c r="D283" s="196"/>
      <c r="E283" s="193"/>
      <c r="F283" s="192"/>
      <c r="G283" s="193"/>
      <c r="H283" s="203"/>
      <c r="I283" s="195"/>
      <c r="J283" s="202"/>
      <c r="K283" s="193"/>
      <c r="L283" s="192"/>
      <c r="M283" s="201"/>
      <c r="O283" s="200">
        <f>(A284*100+C284)-(A282*100+C282)</f>
        <v>0</v>
      </c>
    </row>
    <row r="284" spans="1:15" x14ac:dyDescent="0.2">
      <c r="A284" s="199"/>
      <c r="B284" s="198" t="s">
        <v>19</v>
      </c>
      <c r="C284" s="197"/>
      <c r="D284" s="196"/>
      <c r="E284" s="193"/>
      <c r="F284" s="192"/>
      <c r="G284" s="193"/>
      <c r="H284" s="203"/>
      <c r="I284" s="195">
        <f>ROUND(I282+((A284*100+C284)-(A282*100+C282))*F283,2)</f>
        <v>0</v>
      </c>
      <c r="J284" s="194">
        <f>H284-I284</f>
        <v>0</v>
      </c>
      <c r="K284" s="193"/>
      <c r="L284" s="192"/>
      <c r="M284" s="191">
        <f>L284-I284+(D284/12)</f>
        <v>0</v>
      </c>
      <c r="O284" s="190"/>
    </row>
    <row r="285" spans="1:15" x14ac:dyDescent="0.2">
      <c r="A285" s="199"/>
      <c r="B285" s="198"/>
      <c r="C285" s="197"/>
      <c r="D285" s="196"/>
      <c r="E285" s="193"/>
      <c r="F285" s="192"/>
      <c r="G285" s="193"/>
      <c r="H285" s="203"/>
      <c r="I285" s="195"/>
      <c r="J285" s="202"/>
      <c r="K285" s="193"/>
      <c r="L285" s="192"/>
      <c r="M285" s="201"/>
      <c r="O285" s="200">
        <f>(A286*100+C286)-(A284*100+C284)</f>
        <v>0</v>
      </c>
    </row>
    <row r="286" spans="1:15" x14ac:dyDescent="0.2">
      <c r="A286" s="199"/>
      <c r="B286" s="198" t="s">
        <v>19</v>
      </c>
      <c r="C286" s="197"/>
      <c r="D286" s="196"/>
      <c r="E286" s="193"/>
      <c r="F286" s="192"/>
      <c r="G286" s="193"/>
      <c r="H286" s="203"/>
      <c r="I286" s="195">
        <f>ROUND(I284+((A286*100+C286)-(A284*100+C284))*F285,2)</f>
        <v>0</v>
      </c>
      <c r="J286" s="194">
        <f>H286-I286</f>
        <v>0</v>
      </c>
      <c r="K286" s="193"/>
      <c r="L286" s="192"/>
      <c r="M286" s="191">
        <f>L286-I286+(D286/12)</f>
        <v>0</v>
      </c>
      <c r="O286" s="190"/>
    </row>
    <row r="287" spans="1:15" x14ac:dyDescent="0.2">
      <c r="A287" s="199"/>
      <c r="B287" s="198"/>
      <c r="C287" s="197"/>
      <c r="D287" s="196"/>
      <c r="E287" s="193"/>
      <c r="F287" s="192"/>
      <c r="G287" s="193"/>
      <c r="H287" s="203"/>
      <c r="I287" s="195"/>
      <c r="J287" s="202"/>
      <c r="K287" s="193"/>
      <c r="L287" s="192"/>
      <c r="M287" s="201"/>
      <c r="O287" s="200">
        <f>(A288*100+C288)-(A286*100+C286)</f>
        <v>0</v>
      </c>
    </row>
    <row r="288" spans="1:15" x14ac:dyDescent="0.2">
      <c r="A288" s="199"/>
      <c r="B288" s="198" t="s">
        <v>19</v>
      </c>
      <c r="C288" s="197"/>
      <c r="D288" s="196"/>
      <c r="E288" s="193"/>
      <c r="F288" s="192"/>
      <c r="G288" s="193"/>
      <c r="H288" s="203"/>
      <c r="I288" s="195">
        <f>ROUND(I286+((A288*100+C288)-(A286*100+C286))*F287,2)</f>
        <v>0</v>
      </c>
      <c r="J288" s="194">
        <f>H288-I288</f>
        <v>0</v>
      </c>
      <c r="K288" s="193"/>
      <c r="L288" s="192"/>
      <c r="M288" s="191">
        <f>L288-I288+(D288/12)</f>
        <v>0</v>
      </c>
      <c r="O288" s="190"/>
    </row>
    <row r="289" spans="1:15" x14ac:dyDescent="0.2">
      <c r="A289" s="199"/>
      <c r="B289" s="198"/>
      <c r="C289" s="197"/>
      <c r="D289" s="196"/>
      <c r="E289" s="193"/>
      <c r="F289" s="192"/>
      <c r="G289" s="193"/>
      <c r="H289" s="203"/>
      <c r="I289" s="195"/>
      <c r="J289" s="202"/>
      <c r="K289" s="193"/>
      <c r="L289" s="192"/>
      <c r="M289" s="201"/>
      <c r="O289" s="200">
        <f>(A290*100+C290)-(A288*100+C288)</f>
        <v>0</v>
      </c>
    </row>
    <row r="290" spans="1:15" x14ac:dyDescent="0.2">
      <c r="A290" s="199"/>
      <c r="B290" s="198" t="s">
        <v>19</v>
      </c>
      <c r="C290" s="197"/>
      <c r="D290" s="196"/>
      <c r="E290" s="193"/>
      <c r="F290" s="192"/>
      <c r="G290" s="193"/>
      <c r="H290" s="203"/>
      <c r="I290" s="195">
        <f>ROUND(I288+((A290*100+C290)-(A288*100+C288))*F289,2)</f>
        <v>0</v>
      </c>
      <c r="J290" s="194">
        <f>H290-I290</f>
        <v>0</v>
      </c>
      <c r="K290" s="193"/>
      <c r="L290" s="192"/>
      <c r="M290" s="191">
        <f>L290-I290+(D290/12)</f>
        <v>0</v>
      </c>
      <c r="O290" s="190"/>
    </row>
    <row r="291" spans="1:15" x14ac:dyDescent="0.2">
      <c r="A291" s="199"/>
      <c r="B291" s="198"/>
      <c r="C291" s="197"/>
      <c r="D291" s="196"/>
      <c r="E291" s="193"/>
      <c r="F291" s="192"/>
      <c r="G291" s="193"/>
      <c r="H291" s="203"/>
      <c r="I291" s="195"/>
      <c r="J291" s="202"/>
      <c r="K291" s="193"/>
      <c r="L291" s="192"/>
      <c r="M291" s="201"/>
      <c r="O291" s="200">
        <f>(A292*100+C292)-(A290*100+C290)</f>
        <v>0</v>
      </c>
    </row>
    <row r="292" spans="1:15" x14ac:dyDescent="0.2">
      <c r="A292" s="199"/>
      <c r="B292" s="198" t="s">
        <v>19</v>
      </c>
      <c r="C292" s="197"/>
      <c r="D292" s="196"/>
      <c r="E292" s="193"/>
      <c r="F292" s="192"/>
      <c r="G292" s="193"/>
      <c r="H292" s="203"/>
      <c r="I292" s="195">
        <f>ROUND(I290+((A292*100+C292)-(A290*100+C290))*F291,2)</f>
        <v>0</v>
      </c>
      <c r="J292" s="194">
        <f>H292-I292</f>
        <v>0</v>
      </c>
      <c r="K292" s="193"/>
      <c r="L292" s="192"/>
      <c r="M292" s="191">
        <f>L292-I292+(D292/12)</f>
        <v>0</v>
      </c>
      <c r="O292" s="190"/>
    </row>
    <row r="293" spans="1:15" x14ac:dyDescent="0.2">
      <c r="A293" s="199"/>
      <c r="B293" s="198"/>
      <c r="C293" s="197"/>
      <c r="D293" s="196"/>
      <c r="E293" s="193"/>
      <c r="F293" s="192"/>
      <c r="G293" s="193"/>
      <c r="H293" s="203"/>
      <c r="I293" s="195"/>
      <c r="J293" s="202"/>
      <c r="K293" s="193"/>
      <c r="L293" s="192"/>
      <c r="M293" s="201"/>
      <c r="O293" s="200">
        <f>(A294*100+C294)-(A292*100+C292)</f>
        <v>0</v>
      </c>
    </row>
    <row r="294" spans="1:15" x14ac:dyDescent="0.2">
      <c r="A294" s="199"/>
      <c r="B294" s="198" t="s">
        <v>19</v>
      </c>
      <c r="C294" s="197"/>
      <c r="D294" s="196"/>
      <c r="E294" s="193"/>
      <c r="F294" s="192"/>
      <c r="G294" s="193"/>
      <c r="H294" s="203"/>
      <c r="I294" s="195">
        <f>ROUND(I292+((A294*100+C294)-(A292*100+C292))*F293,2)</f>
        <v>0</v>
      </c>
      <c r="J294" s="194">
        <f>H294-I294</f>
        <v>0</v>
      </c>
      <c r="K294" s="193"/>
      <c r="L294" s="192"/>
      <c r="M294" s="191">
        <f>L294-I294+(D294/12)</f>
        <v>0</v>
      </c>
      <c r="O294" s="190"/>
    </row>
    <row r="295" spans="1:15" x14ac:dyDescent="0.2">
      <c r="A295" s="199"/>
      <c r="B295" s="198"/>
      <c r="C295" s="197"/>
      <c r="D295" s="196"/>
      <c r="E295" s="193"/>
      <c r="F295" s="192"/>
      <c r="G295" s="193"/>
      <c r="H295" s="203"/>
      <c r="I295" s="195"/>
      <c r="J295" s="202"/>
      <c r="K295" s="193"/>
      <c r="L295" s="192"/>
      <c r="M295" s="201"/>
      <c r="O295" s="200">
        <f>(A296*100+C296)-(A294*100+C294)</f>
        <v>0</v>
      </c>
    </row>
    <row r="296" spans="1:15" x14ac:dyDescent="0.2">
      <c r="A296" s="199"/>
      <c r="B296" s="198" t="s">
        <v>19</v>
      </c>
      <c r="C296" s="197"/>
      <c r="D296" s="196"/>
      <c r="E296" s="193"/>
      <c r="F296" s="192"/>
      <c r="G296" s="193"/>
      <c r="H296" s="203"/>
      <c r="I296" s="195">
        <f>ROUND(I294+((A296*100+C296)-(A294*100+C294))*F295,2)</f>
        <v>0</v>
      </c>
      <c r="J296" s="194">
        <f>H296-I296</f>
        <v>0</v>
      </c>
      <c r="K296" s="193"/>
      <c r="L296" s="192"/>
      <c r="M296" s="191">
        <f>L296-I296+(D296/12)</f>
        <v>0</v>
      </c>
      <c r="O296" s="190"/>
    </row>
    <row r="297" spans="1:15" x14ac:dyDescent="0.2">
      <c r="A297" s="199"/>
      <c r="B297" s="198"/>
      <c r="C297" s="197"/>
      <c r="D297" s="196"/>
      <c r="E297" s="193"/>
      <c r="F297" s="192"/>
      <c r="G297" s="193"/>
      <c r="H297" s="203"/>
      <c r="I297" s="195"/>
      <c r="J297" s="202"/>
      <c r="K297" s="193"/>
      <c r="L297" s="192"/>
      <c r="M297" s="201"/>
      <c r="O297" s="200">
        <f>(A298*100+C298)-(A296*100+C296)</f>
        <v>0</v>
      </c>
    </row>
    <row r="298" spans="1:15" x14ac:dyDescent="0.2">
      <c r="A298" s="199"/>
      <c r="B298" s="198" t="s">
        <v>19</v>
      </c>
      <c r="C298" s="197"/>
      <c r="D298" s="196"/>
      <c r="E298" s="193"/>
      <c r="F298" s="192"/>
      <c r="G298" s="193"/>
      <c r="H298" s="203"/>
      <c r="I298" s="195">
        <f>ROUND(I296+((A298*100+C298)-(A296*100+C296))*F297,2)</f>
        <v>0</v>
      </c>
      <c r="J298" s="194">
        <f>H298-I298</f>
        <v>0</v>
      </c>
      <c r="K298" s="193"/>
      <c r="L298" s="192"/>
      <c r="M298" s="191">
        <f>L298-I298+(D298/12)</f>
        <v>0</v>
      </c>
      <c r="O298" s="190"/>
    </row>
    <row r="299" spans="1:15" x14ac:dyDescent="0.2">
      <c r="A299" s="199"/>
      <c r="B299" s="198"/>
      <c r="C299" s="197"/>
      <c r="D299" s="196"/>
      <c r="E299" s="193"/>
      <c r="F299" s="192"/>
      <c r="G299" s="193"/>
      <c r="H299" s="203"/>
      <c r="I299" s="195"/>
      <c r="J299" s="202"/>
      <c r="K299" s="193"/>
      <c r="L299" s="192"/>
      <c r="M299" s="201"/>
      <c r="O299" s="200">
        <f>(A300*100+C300)-(A298*100+C298)</f>
        <v>0</v>
      </c>
    </row>
    <row r="300" spans="1:15" x14ac:dyDescent="0.2">
      <c r="A300" s="199"/>
      <c r="B300" s="198" t="s">
        <v>19</v>
      </c>
      <c r="C300" s="197"/>
      <c r="D300" s="196"/>
      <c r="E300" s="193"/>
      <c r="F300" s="192"/>
      <c r="G300" s="193"/>
      <c r="H300" s="203"/>
      <c r="I300" s="195">
        <f>ROUND(I298+((A300*100+C300)-(A298*100+C298))*F299,2)</f>
        <v>0</v>
      </c>
      <c r="J300" s="194">
        <f>H300-I300</f>
        <v>0</v>
      </c>
      <c r="K300" s="193"/>
      <c r="L300" s="192"/>
      <c r="M300" s="191">
        <f>L300-I300+(D300/12)</f>
        <v>0</v>
      </c>
      <c r="O300" s="190"/>
    </row>
    <row r="301" spans="1:15" x14ac:dyDescent="0.2">
      <c r="A301" s="199"/>
      <c r="B301" s="198"/>
      <c r="C301" s="197"/>
      <c r="D301" s="196"/>
      <c r="E301" s="193"/>
      <c r="F301" s="192"/>
      <c r="G301" s="193"/>
      <c r="H301" s="203"/>
      <c r="I301" s="195"/>
      <c r="J301" s="202"/>
      <c r="K301" s="193"/>
      <c r="L301" s="192"/>
      <c r="M301" s="201"/>
      <c r="O301" s="200">
        <f>(A302*100+C302)-(A300*100+C300)</f>
        <v>0</v>
      </c>
    </row>
    <row r="302" spans="1:15" x14ac:dyDescent="0.2">
      <c r="A302" s="199"/>
      <c r="B302" s="198" t="s">
        <v>19</v>
      </c>
      <c r="C302" s="197"/>
      <c r="D302" s="196"/>
      <c r="E302" s="193"/>
      <c r="F302" s="192"/>
      <c r="G302" s="193"/>
      <c r="H302" s="203"/>
      <c r="I302" s="195">
        <f>ROUND(I300+((A302*100+C302)-(A300*100+C300))*F301,2)</f>
        <v>0</v>
      </c>
      <c r="J302" s="194">
        <f>H302-I302</f>
        <v>0</v>
      </c>
      <c r="K302" s="193"/>
      <c r="L302" s="192"/>
      <c r="M302" s="191">
        <f>L302-I302+(D302/12)</f>
        <v>0</v>
      </c>
      <c r="O302" s="190"/>
    </row>
    <row r="303" spans="1:15" x14ac:dyDescent="0.2">
      <c r="A303" s="199"/>
      <c r="B303" s="198"/>
      <c r="C303" s="197"/>
      <c r="D303" s="196"/>
      <c r="E303" s="193"/>
      <c r="F303" s="192"/>
      <c r="G303" s="193"/>
      <c r="H303" s="203"/>
      <c r="I303" s="195"/>
      <c r="J303" s="202"/>
      <c r="K303" s="193"/>
      <c r="L303" s="192"/>
      <c r="M303" s="201"/>
      <c r="O303" s="200">
        <f>(A304*100+C304)-(A302*100+C302)</f>
        <v>0</v>
      </c>
    </row>
    <row r="304" spans="1:15" x14ac:dyDescent="0.2">
      <c r="A304" s="199"/>
      <c r="B304" s="198" t="s">
        <v>19</v>
      </c>
      <c r="C304" s="197"/>
      <c r="D304" s="196"/>
      <c r="E304" s="193"/>
      <c r="F304" s="192"/>
      <c r="G304" s="193"/>
      <c r="H304" s="203"/>
      <c r="I304" s="195">
        <f>ROUND(I302+((A304*100+C304)-(A302*100+C302))*F303,2)</f>
        <v>0</v>
      </c>
      <c r="J304" s="194">
        <f>H304-I304</f>
        <v>0</v>
      </c>
      <c r="K304" s="193"/>
      <c r="L304" s="192"/>
      <c r="M304" s="191">
        <f>L304-I304+(D304/12)</f>
        <v>0</v>
      </c>
      <c r="O304" s="190"/>
    </row>
    <row r="305" spans="1:15" x14ac:dyDescent="0.2">
      <c r="A305" s="199"/>
      <c r="B305" s="198"/>
      <c r="C305" s="197"/>
      <c r="D305" s="196"/>
      <c r="E305" s="193"/>
      <c r="F305" s="192"/>
      <c r="G305" s="193"/>
      <c r="H305" s="203"/>
      <c r="I305" s="195"/>
      <c r="J305" s="202"/>
      <c r="K305" s="193"/>
      <c r="L305" s="192"/>
      <c r="M305" s="201"/>
      <c r="O305" s="200">
        <f>(A306*100+C306)-(A304*100+C304)</f>
        <v>0</v>
      </c>
    </row>
    <row r="306" spans="1:15" x14ac:dyDescent="0.2">
      <c r="A306" s="199"/>
      <c r="B306" s="198" t="s">
        <v>19</v>
      </c>
      <c r="C306" s="197"/>
      <c r="D306" s="196"/>
      <c r="E306" s="193"/>
      <c r="F306" s="192"/>
      <c r="G306" s="193"/>
      <c r="H306" s="203"/>
      <c r="I306" s="195">
        <f>ROUND(I304+((A306*100+C306)-(A304*100+C304))*F305,2)</f>
        <v>0</v>
      </c>
      <c r="J306" s="194">
        <f>H306-I306</f>
        <v>0</v>
      </c>
      <c r="K306" s="193"/>
      <c r="L306" s="192"/>
      <c r="M306" s="191">
        <f>L306-I306+(D306/12)</f>
        <v>0</v>
      </c>
      <c r="O306" s="190"/>
    </row>
    <row r="307" spans="1:15" x14ac:dyDescent="0.2">
      <c r="A307" s="199"/>
      <c r="B307" s="198"/>
      <c r="C307" s="197"/>
      <c r="D307" s="196"/>
      <c r="E307" s="193"/>
      <c r="F307" s="192"/>
      <c r="G307" s="193"/>
      <c r="H307" s="203"/>
      <c r="I307" s="195"/>
      <c r="J307" s="202"/>
      <c r="K307" s="193"/>
      <c r="L307" s="192"/>
      <c r="M307" s="201"/>
      <c r="O307" s="200">
        <f>(A308*100+C308)-(A306*100+C306)</f>
        <v>0</v>
      </c>
    </row>
    <row r="308" spans="1:15" x14ac:dyDescent="0.2">
      <c r="A308" s="199"/>
      <c r="B308" s="198" t="s">
        <v>19</v>
      </c>
      <c r="C308" s="197"/>
      <c r="D308" s="196"/>
      <c r="E308" s="193"/>
      <c r="F308" s="192"/>
      <c r="G308" s="193"/>
      <c r="H308" s="203"/>
      <c r="I308" s="195">
        <f>ROUND(I306+((A308*100+C308)-(A306*100+C306))*F307,2)</f>
        <v>0</v>
      </c>
      <c r="J308" s="194">
        <f>H308-I308</f>
        <v>0</v>
      </c>
      <c r="K308" s="193"/>
      <c r="L308" s="192"/>
      <c r="M308" s="191">
        <f>L308-I308+(D308/12)</f>
        <v>0</v>
      </c>
      <c r="O308" s="190"/>
    </row>
    <row r="309" spans="1:15" x14ac:dyDescent="0.2">
      <c r="A309" s="199"/>
      <c r="B309" s="198"/>
      <c r="C309" s="197"/>
      <c r="D309" s="196"/>
      <c r="E309" s="193"/>
      <c r="F309" s="192"/>
      <c r="G309" s="193"/>
      <c r="H309" s="203"/>
      <c r="I309" s="195"/>
      <c r="J309" s="202"/>
      <c r="K309" s="193"/>
      <c r="L309" s="192"/>
      <c r="M309" s="201"/>
      <c r="O309" s="200">
        <f>(A310*100+C310)-(A308*100+C308)</f>
        <v>0</v>
      </c>
    </row>
    <row r="310" spans="1:15" x14ac:dyDescent="0.2">
      <c r="A310" s="199"/>
      <c r="B310" s="198" t="s">
        <v>19</v>
      </c>
      <c r="C310" s="197"/>
      <c r="D310" s="196"/>
      <c r="E310" s="193"/>
      <c r="F310" s="192"/>
      <c r="G310" s="193"/>
      <c r="H310" s="203"/>
      <c r="I310" s="195">
        <f>ROUND(I308+((A310*100+C310)-(A308*100+C308))*F309,2)</f>
        <v>0</v>
      </c>
      <c r="J310" s="194">
        <f>H310-I310</f>
        <v>0</v>
      </c>
      <c r="K310" s="193"/>
      <c r="L310" s="192"/>
      <c r="M310" s="191">
        <f>L310-I310+(D310/12)</f>
        <v>0</v>
      </c>
      <c r="O310" s="190"/>
    </row>
    <row r="311" spans="1:15" x14ac:dyDescent="0.2">
      <c r="A311" s="199"/>
      <c r="B311" s="198"/>
      <c r="C311" s="197"/>
      <c r="D311" s="196"/>
      <c r="E311" s="193"/>
      <c r="F311" s="192"/>
      <c r="G311" s="193"/>
      <c r="H311" s="203"/>
      <c r="I311" s="195"/>
      <c r="J311" s="202"/>
      <c r="K311" s="193"/>
      <c r="L311" s="192"/>
      <c r="M311" s="201"/>
      <c r="O311" s="200">
        <f>(A312*100+C312)-(A310*100+C310)</f>
        <v>0</v>
      </c>
    </row>
    <row r="312" spans="1:15" x14ac:dyDescent="0.2">
      <c r="A312" s="199"/>
      <c r="B312" s="198" t="s">
        <v>19</v>
      </c>
      <c r="C312" s="197"/>
      <c r="D312" s="196"/>
      <c r="E312" s="193"/>
      <c r="F312" s="192"/>
      <c r="G312" s="193"/>
      <c r="H312" s="203"/>
      <c r="I312" s="195">
        <f>ROUND(I310+((A312*100+C312)-(A310*100+C310))*F311,2)</f>
        <v>0</v>
      </c>
      <c r="J312" s="194">
        <f>H312-I312</f>
        <v>0</v>
      </c>
      <c r="K312" s="193"/>
      <c r="L312" s="192"/>
      <c r="M312" s="191">
        <f>L312-I312+(D312/12)</f>
        <v>0</v>
      </c>
      <c r="O312" s="190"/>
    </row>
    <row r="313" spans="1:15" x14ac:dyDescent="0.2">
      <c r="A313" s="199"/>
      <c r="B313" s="198"/>
      <c r="C313" s="197"/>
      <c r="D313" s="196"/>
      <c r="E313" s="193"/>
      <c r="F313" s="192"/>
      <c r="G313" s="193"/>
      <c r="H313" s="203"/>
      <c r="I313" s="195"/>
      <c r="J313" s="202"/>
      <c r="K313" s="193"/>
      <c r="L313" s="192"/>
      <c r="M313" s="201"/>
      <c r="O313" s="200">
        <f>(A314*100+C314)-(A312*100+C312)</f>
        <v>0</v>
      </c>
    </row>
    <row r="314" spans="1:15" x14ac:dyDescent="0.2">
      <c r="A314" s="199"/>
      <c r="B314" s="198" t="s">
        <v>19</v>
      </c>
      <c r="C314" s="197"/>
      <c r="D314" s="196"/>
      <c r="E314" s="193"/>
      <c r="F314" s="192"/>
      <c r="G314" s="193"/>
      <c r="H314" s="203"/>
      <c r="I314" s="195">
        <f>ROUND(I312+((A314*100+C314)-(A312*100+C312))*F313,2)</f>
        <v>0</v>
      </c>
      <c r="J314" s="194">
        <f>H314-I314</f>
        <v>0</v>
      </c>
      <c r="K314" s="193"/>
      <c r="L314" s="192"/>
      <c r="M314" s="191">
        <f>L314-I314+(D314/12)</f>
        <v>0</v>
      </c>
      <c r="O314" s="190"/>
    </row>
    <row r="315" spans="1:15" x14ac:dyDescent="0.2">
      <c r="A315" s="199"/>
      <c r="B315" s="198"/>
      <c r="C315" s="197"/>
      <c r="D315" s="196"/>
      <c r="E315" s="193"/>
      <c r="F315" s="192"/>
      <c r="G315" s="193"/>
      <c r="H315" s="203"/>
      <c r="I315" s="195"/>
      <c r="J315" s="202"/>
      <c r="K315" s="193"/>
      <c r="L315" s="192"/>
      <c r="M315" s="201"/>
      <c r="O315" s="200">
        <f>(A316*100+C316)-(A314*100+C314)</f>
        <v>0</v>
      </c>
    </row>
    <row r="316" spans="1:15" x14ac:dyDescent="0.2">
      <c r="A316" s="199"/>
      <c r="B316" s="198" t="s">
        <v>19</v>
      </c>
      <c r="C316" s="197"/>
      <c r="D316" s="196"/>
      <c r="E316" s="193"/>
      <c r="F316" s="192"/>
      <c r="G316" s="193"/>
      <c r="H316" s="203"/>
      <c r="I316" s="195">
        <f>ROUND(I314+((A316*100+C316)-(A314*100+C314))*F315,2)</f>
        <v>0</v>
      </c>
      <c r="J316" s="194">
        <f>H316-I316</f>
        <v>0</v>
      </c>
      <c r="K316" s="193"/>
      <c r="L316" s="192"/>
      <c r="M316" s="191">
        <f>L316-I316+(D316/12)</f>
        <v>0</v>
      </c>
      <c r="O316" s="190"/>
    </row>
    <row r="317" spans="1:15" x14ac:dyDescent="0.2">
      <c r="A317" s="199"/>
      <c r="B317" s="198"/>
      <c r="C317" s="197"/>
      <c r="D317" s="196"/>
      <c r="E317" s="193"/>
      <c r="F317" s="192"/>
      <c r="G317" s="193"/>
      <c r="H317" s="203"/>
      <c r="I317" s="195"/>
      <c r="J317" s="202"/>
      <c r="K317" s="193"/>
      <c r="L317" s="192"/>
      <c r="M317" s="201"/>
      <c r="O317" s="200">
        <f>(A318*100+C318)-(A316*100+C316)</f>
        <v>0</v>
      </c>
    </row>
    <row r="318" spans="1:15" x14ac:dyDescent="0.2">
      <c r="A318" s="199"/>
      <c r="B318" s="198" t="s">
        <v>19</v>
      </c>
      <c r="C318" s="197"/>
      <c r="D318" s="196"/>
      <c r="E318" s="193"/>
      <c r="F318" s="192"/>
      <c r="G318" s="193"/>
      <c r="H318" s="203"/>
      <c r="I318" s="195">
        <f>ROUND(I316+((A318*100+C318)-(A316*100+C316))*F317,2)</f>
        <v>0</v>
      </c>
      <c r="J318" s="194">
        <f>H318-I318</f>
        <v>0</v>
      </c>
      <c r="K318" s="193"/>
      <c r="L318" s="192"/>
      <c r="M318" s="191">
        <f>L318-I318+(D318/12)</f>
        <v>0</v>
      </c>
      <c r="O318" s="190"/>
    </row>
    <row r="319" spans="1:15" x14ac:dyDescent="0.2">
      <c r="A319" s="199"/>
      <c r="B319" s="198"/>
      <c r="C319" s="197"/>
      <c r="D319" s="196"/>
      <c r="E319" s="193"/>
      <c r="F319" s="192"/>
      <c r="G319" s="193"/>
      <c r="H319" s="203"/>
      <c r="I319" s="195"/>
      <c r="J319" s="202"/>
      <c r="K319" s="193"/>
      <c r="L319" s="192"/>
      <c r="M319" s="201"/>
      <c r="O319" s="200">
        <f>(A320*100+C320)-(A318*100+C318)</f>
        <v>0</v>
      </c>
    </row>
    <row r="320" spans="1:15" x14ac:dyDescent="0.2">
      <c r="A320" s="199"/>
      <c r="B320" s="198" t="s">
        <v>19</v>
      </c>
      <c r="C320" s="197"/>
      <c r="D320" s="196"/>
      <c r="E320" s="193"/>
      <c r="F320" s="192"/>
      <c r="G320" s="193"/>
      <c r="H320" s="203"/>
      <c r="I320" s="195">
        <f>ROUND(I318+((A320*100+C320)-(A318*100+C318))*F319,2)</f>
        <v>0</v>
      </c>
      <c r="J320" s="194">
        <f>H320-I320</f>
        <v>0</v>
      </c>
      <c r="K320" s="193"/>
      <c r="L320" s="192"/>
      <c r="M320" s="191">
        <f>L320-I320+(D320/12)</f>
        <v>0</v>
      </c>
      <c r="O320" s="190"/>
    </row>
    <row r="321" spans="1:15" x14ac:dyDescent="0.2">
      <c r="A321" s="199"/>
      <c r="B321" s="198"/>
      <c r="C321" s="197"/>
      <c r="D321" s="196"/>
      <c r="E321" s="193"/>
      <c r="F321" s="192"/>
      <c r="G321" s="193"/>
      <c r="H321" s="203"/>
      <c r="I321" s="195"/>
      <c r="J321" s="202"/>
      <c r="K321" s="193"/>
      <c r="L321" s="192"/>
      <c r="M321" s="201"/>
      <c r="O321" s="200">
        <f>(A322*100+C322)-(A320*100+C320)</f>
        <v>0</v>
      </c>
    </row>
    <row r="322" spans="1:15" x14ac:dyDescent="0.2">
      <c r="A322" s="199"/>
      <c r="B322" s="198" t="s">
        <v>19</v>
      </c>
      <c r="C322" s="197"/>
      <c r="D322" s="196"/>
      <c r="E322" s="193"/>
      <c r="F322" s="192"/>
      <c r="G322" s="193"/>
      <c r="H322" s="203"/>
      <c r="I322" s="195">
        <f>ROUND(I320+((A322*100+C322)-(A320*100+C320))*F321,2)</f>
        <v>0</v>
      </c>
      <c r="J322" s="194">
        <f>H322-I322</f>
        <v>0</v>
      </c>
      <c r="K322" s="193"/>
      <c r="L322" s="192"/>
      <c r="M322" s="191">
        <f>L322-I322+(D322/12)</f>
        <v>0</v>
      </c>
      <c r="O322" s="190"/>
    </row>
    <row r="323" spans="1:15" x14ac:dyDescent="0.2">
      <c r="A323" s="199"/>
      <c r="B323" s="198"/>
      <c r="C323" s="197"/>
      <c r="D323" s="196"/>
      <c r="E323" s="193"/>
      <c r="F323" s="192"/>
      <c r="G323" s="193"/>
      <c r="H323" s="203"/>
      <c r="I323" s="195"/>
      <c r="J323" s="202"/>
      <c r="K323" s="193"/>
      <c r="L323" s="192"/>
      <c r="M323" s="201"/>
      <c r="O323" s="200">
        <f>(A324*100+C324)-(A322*100+C322)</f>
        <v>0</v>
      </c>
    </row>
    <row r="324" spans="1:15" x14ac:dyDescent="0.2">
      <c r="A324" s="199"/>
      <c r="B324" s="198" t="s">
        <v>19</v>
      </c>
      <c r="C324" s="197"/>
      <c r="D324" s="196"/>
      <c r="E324" s="193"/>
      <c r="F324" s="192"/>
      <c r="G324" s="193"/>
      <c r="H324" s="203"/>
      <c r="I324" s="195">
        <f>ROUND(I322+((A324*100+C324)-(A322*100+C322))*F323,2)</f>
        <v>0</v>
      </c>
      <c r="J324" s="194">
        <f>H324-I324</f>
        <v>0</v>
      </c>
      <c r="K324" s="193"/>
      <c r="L324" s="192"/>
      <c r="M324" s="191">
        <f>L324-I324+(D324/12)</f>
        <v>0</v>
      </c>
      <c r="O324" s="190"/>
    </row>
    <row r="325" spans="1:15" x14ac:dyDescent="0.2">
      <c r="A325" s="199"/>
      <c r="B325" s="198"/>
      <c r="C325" s="197"/>
      <c r="D325" s="196"/>
      <c r="E325" s="193"/>
      <c r="F325" s="192"/>
      <c r="G325" s="193"/>
      <c r="H325" s="203"/>
      <c r="I325" s="195"/>
      <c r="J325" s="202"/>
      <c r="K325" s="193"/>
      <c r="L325" s="192"/>
      <c r="M325" s="201"/>
      <c r="O325" s="200">
        <f>(A326*100+C326)-(A324*100+C324)</f>
        <v>0</v>
      </c>
    </row>
    <row r="326" spans="1:15" x14ac:dyDescent="0.2">
      <c r="A326" s="199"/>
      <c r="B326" s="198" t="s">
        <v>19</v>
      </c>
      <c r="C326" s="197"/>
      <c r="D326" s="196"/>
      <c r="E326" s="193"/>
      <c r="F326" s="192"/>
      <c r="G326" s="193"/>
      <c r="H326" s="203"/>
      <c r="I326" s="195">
        <f>ROUND(I324+((A326*100+C326)-(A324*100+C324))*F325,2)</f>
        <v>0</v>
      </c>
      <c r="J326" s="194">
        <f>H326-I326</f>
        <v>0</v>
      </c>
      <c r="K326" s="193"/>
      <c r="L326" s="192"/>
      <c r="M326" s="191">
        <f>L326-I326+(D326/12)</f>
        <v>0</v>
      </c>
      <c r="O326" s="190"/>
    </row>
    <row r="327" spans="1:15" x14ac:dyDescent="0.2">
      <c r="A327" s="199"/>
      <c r="B327" s="198"/>
      <c r="C327" s="197"/>
      <c r="D327" s="196"/>
      <c r="E327" s="193"/>
      <c r="F327" s="192"/>
      <c r="G327" s="193"/>
      <c r="H327" s="203"/>
      <c r="I327" s="195"/>
      <c r="J327" s="202"/>
      <c r="K327" s="193"/>
      <c r="L327" s="192"/>
      <c r="M327" s="201"/>
      <c r="O327" s="200">
        <f>(A328*100+C328)-(A326*100+C326)</f>
        <v>0</v>
      </c>
    </row>
    <row r="328" spans="1:15" x14ac:dyDescent="0.2">
      <c r="A328" s="199"/>
      <c r="B328" s="198" t="s">
        <v>19</v>
      </c>
      <c r="C328" s="197"/>
      <c r="D328" s="196"/>
      <c r="E328" s="193"/>
      <c r="F328" s="192"/>
      <c r="G328" s="193"/>
      <c r="H328" s="203"/>
      <c r="I328" s="195">
        <f>ROUND(I326+((A328*100+C328)-(A326*100+C326))*F327,2)</f>
        <v>0</v>
      </c>
      <c r="J328" s="194">
        <f>H328-I328</f>
        <v>0</v>
      </c>
      <c r="K328" s="193"/>
      <c r="L328" s="192"/>
      <c r="M328" s="191">
        <f>L328-I328+(D328/12)</f>
        <v>0</v>
      </c>
      <c r="O328" s="190"/>
    </row>
    <row r="329" spans="1:15" x14ac:dyDescent="0.2">
      <c r="A329" s="199"/>
      <c r="B329" s="198"/>
      <c r="C329" s="197"/>
      <c r="D329" s="196"/>
      <c r="E329" s="193"/>
      <c r="F329" s="192"/>
      <c r="G329" s="193"/>
      <c r="H329" s="203"/>
      <c r="I329" s="195"/>
      <c r="J329" s="202"/>
      <c r="K329" s="193"/>
      <c r="L329" s="192"/>
      <c r="M329" s="201"/>
      <c r="O329" s="200">
        <f>(A330*100+C330)-(A328*100+C328)</f>
        <v>0</v>
      </c>
    </row>
    <row r="330" spans="1:15" x14ac:dyDescent="0.2">
      <c r="A330" s="199"/>
      <c r="B330" s="198" t="s">
        <v>19</v>
      </c>
      <c r="C330" s="197"/>
      <c r="D330" s="196"/>
      <c r="E330" s="193"/>
      <c r="F330" s="192"/>
      <c r="G330" s="193"/>
      <c r="H330" s="203"/>
      <c r="I330" s="195">
        <f>ROUND(I328+((A330*100+C330)-(A328*100+C328))*F329,2)</f>
        <v>0</v>
      </c>
      <c r="J330" s="194">
        <f>H330-I330</f>
        <v>0</v>
      </c>
      <c r="K330" s="193"/>
      <c r="L330" s="192"/>
      <c r="M330" s="191">
        <f>L330-I330+(D330/12)</f>
        <v>0</v>
      </c>
      <c r="O330" s="190"/>
    </row>
    <row r="331" spans="1:15" x14ac:dyDescent="0.2">
      <c r="A331" s="199"/>
      <c r="B331" s="198"/>
      <c r="C331" s="197"/>
      <c r="D331" s="196"/>
      <c r="E331" s="193"/>
      <c r="F331" s="192"/>
      <c r="G331" s="193"/>
      <c r="H331" s="203"/>
      <c r="I331" s="195"/>
      <c r="J331" s="202"/>
      <c r="K331" s="193"/>
      <c r="L331" s="192"/>
      <c r="M331" s="201"/>
      <c r="O331" s="200">
        <f>(A332*100+C332)-(A330*100+C330)</f>
        <v>0</v>
      </c>
    </row>
    <row r="332" spans="1:15" x14ac:dyDescent="0.2">
      <c r="A332" s="199"/>
      <c r="B332" s="198" t="s">
        <v>19</v>
      </c>
      <c r="C332" s="197"/>
      <c r="D332" s="196"/>
      <c r="E332" s="193"/>
      <c r="F332" s="192"/>
      <c r="G332" s="193"/>
      <c r="H332" s="203"/>
      <c r="I332" s="195">
        <f>ROUND(I330+((A332*100+C332)-(A330*100+C330))*F331,2)</f>
        <v>0</v>
      </c>
      <c r="J332" s="194">
        <f>H332-I332</f>
        <v>0</v>
      </c>
      <c r="K332" s="193"/>
      <c r="L332" s="192"/>
      <c r="M332" s="191">
        <f>L332-I332+(D332/12)</f>
        <v>0</v>
      </c>
      <c r="O332" s="190"/>
    </row>
    <row r="333" spans="1:15" x14ac:dyDescent="0.2">
      <c r="A333" s="199"/>
      <c r="B333" s="198"/>
      <c r="C333" s="197"/>
      <c r="D333" s="196"/>
      <c r="E333" s="193"/>
      <c r="F333" s="192"/>
      <c r="G333" s="193"/>
      <c r="H333" s="203"/>
      <c r="I333" s="195"/>
      <c r="J333" s="202"/>
      <c r="K333" s="193"/>
      <c r="L333" s="192"/>
      <c r="M333" s="201"/>
      <c r="O333" s="200">
        <f>(A334*100+C334)-(A332*100+C332)</f>
        <v>0</v>
      </c>
    </row>
    <row r="334" spans="1:15" x14ac:dyDescent="0.2">
      <c r="A334" s="199"/>
      <c r="B334" s="198" t="s">
        <v>19</v>
      </c>
      <c r="C334" s="197"/>
      <c r="D334" s="196"/>
      <c r="E334" s="193"/>
      <c r="F334" s="192"/>
      <c r="G334" s="193"/>
      <c r="H334" s="203"/>
      <c r="I334" s="195">
        <f>ROUND(I332+((A334*100+C334)-(A332*100+C332))*F333,2)</f>
        <v>0</v>
      </c>
      <c r="J334" s="194">
        <f>H334-I334</f>
        <v>0</v>
      </c>
      <c r="K334" s="193"/>
      <c r="L334" s="192"/>
      <c r="M334" s="191">
        <f>L334-I334+(D334/12)</f>
        <v>0</v>
      </c>
      <c r="O334" s="190"/>
    </row>
    <row r="335" spans="1:15" x14ac:dyDescent="0.2">
      <c r="A335" s="199"/>
      <c r="B335" s="198"/>
      <c r="C335" s="197"/>
      <c r="D335" s="196"/>
      <c r="E335" s="193"/>
      <c r="F335" s="192"/>
      <c r="G335" s="193"/>
      <c r="H335" s="203"/>
      <c r="I335" s="195"/>
      <c r="J335" s="202"/>
      <c r="K335" s="193"/>
      <c r="L335" s="192"/>
      <c r="M335" s="201"/>
      <c r="O335" s="200">
        <f>(A336*100+C336)-(A334*100+C334)</f>
        <v>0</v>
      </c>
    </row>
    <row r="336" spans="1:15" x14ac:dyDescent="0.2">
      <c r="A336" s="199"/>
      <c r="B336" s="198" t="s">
        <v>19</v>
      </c>
      <c r="C336" s="197"/>
      <c r="D336" s="196"/>
      <c r="E336" s="193"/>
      <c r="F336" s="192"/>
      <c r="G336" s="193"/>
      <c r="H336" s="203"/>
      <c r="I336" s="195">
        <f>ROUND(I334+((A336*100+C336)-(A334*100+C334))*F335,2)</f>
        <v>0</v>
      </c>
      <c r="J336" s="194">
        <f>H336-I336</f>
        <v>0</v>
      </c>
      <c r="K336" s="193"/>
      <c r="L336" s="192"/>
      <c r="M336" s="191">
        <f>L336-I336+(D336/12)</f>
        <v>0</v>
      </c>
      <c r="O336" s="190"/>
    </row>
    <row r="337" spans="1:15" x14ac:dyDescent="0.2">
      <c r="A337" s="199"/>
      <c r="B337" s="198"/>
      <c r="C337" s="197"/>
      <c r="D337" s="196"/>
      <c r="E337" s="193"/>
      <c r="F337" s="192"/>
      <c r="G337" s="193"/>
      <c r="H337" s="203"/>
      <c r="I337" s="195"/>
      <c r="J337" s="202"/>
      <c r="K337" s="193"/>
      <c r="L337" s="192"/>
      <c r="M337" s="201"/>
      <c r="O337" s="200">
        <f>(A338*100+C338)-(A336*100+C336)</f>
        <v>0</v>
      </c>
    </row>
    <row r="338" spans="1:15" x14ac:dyDescent="0.2">
      <c r="A338" s="199"/>
      <c r="B338" s="198" t="s">
        <v>19</v>
      </c>
      <c r="C338" s="197"/>
      <c r="D338" s="196"/>
      <c r="E338" s="193"/>
      <c r="F338" s="192"/>
      <c r="G338" s="193"/>
      <c r="H338" s="203"/>
      <c r="I338" s="195">
        <f>ROUND(I336+((A338*100+C338)-(A336*100+C336))*F337,2)</f>
        <v>0</v>
      </c>
      <c r="J338" s="194">
        <f>H338-I338</f>
        <v>0</v>
      </c>
      <c r="K338" s="193"/>
      <c r="L338" s="192"/>
      <c r="M338" s="191">
        <f>L338-I338+(D338/12)</f>
        <v>0</v>
      </c>
      <c r="O338" s="190"/>
    </row>
    <row r="339" spans="1:15" x14ac:dyDescent="0.2">
      <c r="A339" s="199"/>
      <c r="B339" s="198"/>
      <c r="C339" s="197"/>
      <c r="D339" s="196"/>
      <c r="E339" s="193"/>
      <c r="F339" s="192"/>
      <c r="G339" s="193"/>
      <c r="H339" s="203"/>
      <c r="I339" s="195"/>
      <c r="J339" s="202"/>
      <c r="K339" s="193"/>
      <c r="L339" s="192"/>
      <c r="M339" s="201"/>
      <c r="O339" s="200">
        <f>(A340*100+C340)-(A338*100+C338)</f>
        <v>0</v>
      </c>
    </row>
    <row r="340" spans="1:15" x14ac:dyDescent="0.2">
      <c r="A340" s="199"/>
      <c r="B340" s="198" t="s">
        <v>19</v>
      </c>
      <c r="C340" s="197"/>
      <c r="D340" s="196"/>
      <c r="E340" s="193"/>
      <c r="F340" s="192"/>
      <c r="G340" s="193"/>
      <c r="H340" s="203"/>
      <c r="I340" s="195">
        <f>ROUND(I338+((A340*100+C340)-(A338*100+C338))*F339,2)</f>
        <v>0</v>
      </c>
      <c r="J340" s="194">
        <f>H340-I340</f>
        <v>0</v>
      </c>
      <c r="K340" s="193"/>
      <c r="L340" s="192"/>
      <c r="M340" s="191">
        <f>L340-I340+(D340/12)</f>
        <v>0</v>
      </c>
      <c r="O340" s="190"/>
    </row>
    <row r="341" spans="1:15" x14ac:dyDescent="0.2">
      <c r="A341" s="199"/>
      <c r="B341" s="198"/>
      <c r="C341" s="197"/>
      <c r="D341" s="196"/>
      <c r="E341" s="193"/>
      <c r="F341" s="192"/>
      <c r="G341" s="193"/>
      <c r="H341" s="203"/>
      <c r="I341" s="195"/>
      <c r="J341" s="202"/>
      <c r="K341" s="193"/>
      <c r="L341" s="192"/>
      <c r="M341" s="201"/>
      <c r="O341" s="200">
        <f>(A342*100+C342)-(A340*100+C340)</f>
        <v>0</v>
      </c>
    </row>
    <row r="342" spans="1:15" x14ac:dyDescent="0.2">
      <c r="A342" s="199"/>
      <c r="B342" s="198" t="s">
        <v>19</v>
      </c>
      <c r="C342" s="197"/>
      <c r="D342" s="196"/>
      <c r="E342" s="193"/>
      <c r="F342" s="192"/>
      <c r="G342" s="193"/>
      <c r="H342" s="203"/>
      <c r="I342" s="195">
        <f>ROUND(I340+((A342*100+C342)-(A340*100+C340))*F341,2)</f>
        <v>0</v>
      </c>
      <c r="J342" s="194">
        <f>H342-I342</f>
        <v>0</v>
      </c>
      <c r="K342" s="193"/>
      <c r="L342" s="192"/>
      <c r="M342" s="191">
        <f>L342-I342+(D342/12)</f>
        <v>0</v>
      </c>
      <c r="O342" s="190"/>
    </row>
    <row r="343" spans="1:15" x14ac:dyDescent="0.2">
      <c r="A343" s="199"/>
      <c r="B343" s="198"/>
      <c r="C343" s="197"/>
      <c r="D343" s="196"/>
      <c r="E343" s="193"/>
      <c r="F343" s="192"/>
      <c r="G343" s="193"/>
      <c r="H343" s="203"/>
      <c r="I343" s="195"/>
      <c r="J343" s="202"/>
      <c r="K343" s="193"/>
      <c r="L343" s="192"/>
      <c r="M343" s="201"/>
      <c r="O343" s="200">
        <f>(A344*100+C344)-(A342*100+C342)</f>
        <v>0</v>
      </c>
    </row>
    <row r="344" spans="1:15" x14ac:dyDescent="0.2">
      <c r="A344" s="199"/>
      <c r="B344" s="198" t="s">
        <v>19</v>
      </c>
      <c r="C344" s="197"/>
      <c r="D344" s="196"/>
      <c r="E344" s="193"/>
      <c r="F344" s="192"/>
      <c r="G344" s="193"/>
      <c r="H344" s="203"/>
      <c r="I344" s="195">
        <f>ROUND(I342+((A344*100+C344)-(A342*100+C342))*F343,2)</f>
        <v>0</v>
      </c>
      <c r="J344" s="194">
        <f>H344-I344</f>
        <v>0</v>
      </c>
      <c r="K344" s="193"/>
      <c r="L344" s="192"/>
      <c r="M344" s="191">
        <f>L344-I344+(D344/12)</f>
        <v>0</v>
      </c>
      <c r="O344" s="190"/>
    </row>
    <row r="345" spans="1:15" x14ac:dyDescent="0.2">
      <c r="A345" s="199"/>
      <c r="B345" s="198"/>
      <c r="C345" s="197"/>
      <c r="D345" s="196"/>
      <c r="E345" s="193"/>
      <c r="F345" s="192"/>
      <c r="G345" s="193"/>
      <c r="H345" s="203"/>
      <c r="I345" s="195"/>
      <c r="J345" s="202"/>
      <c r="K345" s="193"/>
      <c r="L345" s="192"/>
      <c r="M345" s="201"/>
      <c r="O345" s="200">
        <f>(A346*100+C346)-(A344*100+C344)</f>
        <v>0</v>
      </c>
    </row>
    <row r="346" spans="1:15" x14ac:dyDescent="0.2">
      <c r="A346" s="199"/>
      <c r="B346" s="198" t="s">
        <v>19</v>
      </c>
      <c r="C346" s="197"/>
      <c r="D346" s="196"/>
      <c r="E346" s="193"/>
      <c r="F346" s="192"/>
      <c r="G346" s="193"/>
      <c r="H346" s="203"/>
      <c r="I346" s="195">
        <f>ROUND(I344+((A346*100+C346)-(A344*100+C344))*F345,2)</f>
        <v>0</v>
      </c>
      <c r="J346" s="194">
        <f>H346-I346</f>
        <v>0</v>
      </c>
      <c r="K346" s="193"/>
      <c r="L346" s="192"/>
      <c r="M346" s="191">
        <f>L346-I346+(D346/12)</f>
        <v>0</v>
      </c>
      <c r="O346" s="190"/>
    </row>
    <row r="347" spans="1:15" x14ac:dyDescent="0.2">
      <c r="A347" s="199"/>
      <c r="B347" s="198"/>
      <c r="C347" s="197"/>
      <c r="D347" s="196"/>
      <c r="E347" s="193"/>
      <c r="F347" s="192"/>
      <c r="G347" s="193"/>
      <c r="H347" s="203"/>
      <c r="I347" s="195"/>
      <c r="J347" s="202"/>
      <c r="K347" s="193"/>
      <c r="L347" s="192"/>
      <c r="M347" s="201"/>
      <c r="O347" s="200">
        <f>(A348*100+C348)-(A346*100+C346)</f>
        <v>0</v>
      </c>
    </row>
    <row r="348" spans="1:15" x14ac:dyDescent="0.2">
      <c r="A348" s="199"/>
      <c r="B348" s="198" t="s">
        <v>19</v>
      </c>
      <c r="C348" s="197"/>
      <c r="D348" s="196"/>
      <c r="E348" s="193"/>
      <c r="F348" s="192"/>
      <c r="G348" s="193"/>
      <c r="H348" s="203"/>
      <c r="I348" s="195">
        <f>ROUND(I346+((A348*100+C348)-(A346*100+C346))*F347,2)</f>
        <v>0</v>
      </c>
      <c r="J348" s="194">
        <f>H348-I348</f>
        <v>0</v>
      </c>
      <c r="K348" s="193"/>
      <c r="L348" s="192"/>
      <c r="M348" s="191">
        <f>L348-I348+(D348/12)</f>
        <v>0</v>
      </c>
      <c r="O348" s="190"/>
    </row>
    <row r="349" spans="1:15" x14ac:dyDescent="0.2">
      <c r="A349" s="199"/>
      <c r="B349" s="198"/>
      <c r="C349" s="197"/>
      <c r="D349" s="196"/>
      <c r="E349" s="193"/>
      <c r="F349" s="192"/>
      <c r="G349" s="193"/>
      <c r="H349" s="203"/>
      <c r="I349" s="195"/>
      <c r="J349" s="202"/>
      <c r="K349" s="193"/>
      <c r="L349" s="192"/>
      <c r="M349" s="201"/>
      <c r="O349" s="200">
        <f>(A350*100+C350)-(A348*100+C348)</f>
        <v>0</v>
      </c>
    </row>
    <row r="350" spans="1:15" x14ac:dyDescent="0.2">
      <c r="A350" s="199"/>
      <c r="B350" s="198" t="s">
        <v>19</v>
      </c>
      <c r="C350" s="197"/>
      <c r="D350" s="196"/>
      <c r="E350" s="193"/>
      <c r="F350" s="192"/>
      <c r="G350" s="193"/>
      <c r="H350" s="203"/>
      <c r="I350" s="195">
        <f>ROUND(I348+((A350*100+C350)-(A348*100+C348))*F349,2)</f>
        <v>0</v>
      </c>
      <c r="J350" s="194">
        <f>H350-I350</f>
        <v>0</v>
      </c>
      <c r="K350" s="193"/>
      <c r="L350" s="192"/>
      <c r="M350" s="191">
        <f>L350-I350+(D350/12)</f>
        <v>0</v>
      </c>
      <c r="O350" s="190"/>
    </row>
    <row r="351" spans="1:15" x14ac:dyDescent="0.2">
      <c r="A351" s="199"/>
      <c r="B351" s="198"/>
      <c r="C351" s="197"/>
      <c r="D351" s="196"/>
      <c r="E351" s="193"/>
      <c r="F351" s="192"/>
      <c r="G351" s="193"/>
      <c r="H351" s="203"/>
      <c r="I351" s="195"/>
      <c r="J351" s="202"/>
      <c r="K351" s="193"/>
      <c r="L351" s="192"/>
      <c r="M351" s="201"/>
      <c r="O351" s="200">
        <f>(A352*100+C352)-(A350*100+C350)</f>
        <v>0</v>
      </c>
    </row>
    <row r="352" spans="1:15" x14ac:dyDescent="0.2">
      <c r="A352" s="199"/>
      <c r="B352" s="198" t="s">
        <v>19</v>
      </c>
      <c r="C352" s="197"/>
      <c r="D352" s="196"/>
      <c r="E352" s="193"/>
      <c r="F352" s="192"/>
      <c r="G352" s="193"/>
      <c r="H352" s="203"/>
      <c r="I352" s="195">
        <f>ROUND(I350+((A352*100+C352)-(A350*100+C350))*F351,2)</f>
        <v>0</v>
      </c>
      <c r="J352" s="194">
        <f>H352-I352</f>
        <v>0</v>
      </c>
      <c r="K352" s="193"/>
      <c r="L352" s="192"/>
      <c r="M352" s="191">
        <f>L352-I352+(D352/12)</f>
        <v>0</v>
      </c>
      <c r="O352" s="190"/>
    </row>
    <row r="353" spans="1:15" x14ac:dyDescent="0.2">
      <c r="A353" s="199"/>
      <c r="B353" s="198"/>
      <c r="C353" s="197"/>
      <c r="D353" s="196"/>
      <c r="E353" s="193"/>
      <c r="F353" s="192"/>
      <c r="G353" s="193"/>
      <c r="H353" s="203"/>
      <c r="I353" s="195"/>
      <c r="J353" s="202"/>
      <c r="K353" s="193"/>
      <c r="L353" s="192"/>
      <c r="M353" s="201"/>
      <c r="O353" s="200">
        <f>(A354*100+C354)-(A352*100+C352)</f>
        <v>0</v>
      </c>
    </row>
    <row r="354" spans="1:15" x14ac:dyDescent="0.2">
      <c r="A354" s="199"/>
      <c r="B354" s="198" t="s">
        <v>19</v>
      </c>
      <c r="C354" s="197"/>
      <c r="D354" s="196"/>
      <c r="E354" s="193"/>
      <c r="F354" s="192"/>
      <c r="G354" s="193"/>
      <c r="H354" s="203"/>
      <c r="I354" s="195">
        <f>ROUND(I352+((A354*100+C354)-(A352*100+C352))*F353,2)</f>
        <v>0</v>
      </c>
      <c r="J354" s="194">
        <f>H354-I354</f>
        <v>0</v>
      </c>
      <c r="K354" s="193"/>
      <c r="L354" s="192"/>
      <c r="M354" s="191">
        <f>L354-I354+(D354/12)</f>
        <v>0</v>
      </c>
      <c r="O354" s="190"/>
    </row>
    <row r="355" spans="1:15" x14ac:dyDescent="0.2">
      <c r="A355" s="199"/>
      <c r="B355" s="198"/>
      <c r="C355" s="197"/>
      <c r="D355" s="196"/>
      <c r="E355" s="193"/>
      <c r="F355" s="192"/>
      <c r="G355" s="193"/>
      <c r="H355" s="203"/>
      <c r="I355" s="195"/>
      <c r="J355" s="202"/>
      <c r="K355" s="193"/>
      <c r="L355" s="192"/>
      <c r="M355" s="201"/>
      <c r="O355" s="200">
        <f>(A356*100+C356)-(A354*100+C354)</f>
        <v>0</v>
      </c>
    </row>
    <row r="356" spans="1:15" x14ac:dyDescent="0.2">
      <c r="A356" s="199"/>
      <c r="B356" s="198" t="s">
        <v>19</v>
      </c>
      <c r="C356" s="197"/>
      <c r="D356" s="196"/>
      <c r="E356" s="193"/>
      <c r="F356" s="192"/>
      <c r="G356" s="193"/>
      <c r="H356" s="203"/>
      <c r="I356" s="195">
        <f>ROUND(I354+((A356*100+C356)-(A354*100+C354))*F355,2)</f>
        <v>0</v>
      </c>
      <c r="J356" s="194">
        <f>H356-I356</f>
        <v>0</v>
      </c>
      <c r="K356" s="193"/>
      <c r="L356" s="192"/>
      <c r="M356" s="191">
        <f>L356-I356+(D356/12)</f>
        <v>0</v>
      </c>
      <c r="O356" s="190"/>
    </row>
    <row r="357" spans="1:15" x14ac:dyDescent="0.2">
      <c r="A357" s="199"/>
      <c r="B357" s="198"/>
      <c r="C357" s="197"/>
      <c r="D357" s="196"/>
      <c r="E357" s="193"/>
      <c r="F357" s="192"/>
      <c r="G357" s="193"/>
      <c r="H357" s="203"/>
      <c r="I357" s="195"/>
      <c r="J357" s="202"/>
      <c r="K357" s="193"/>
      <c r="L357" s="192"/>
      <c r="M357" s="201"/>
      <c r="O357" s="200">
        <f>(A358*100+C358)-(A356*100+C356)</f>
        <v>0</v>
      </c>
    </row>
    <row r="358" spans="1:15" x14ac:dyDescent="0.2">
      <c r="A358" s="199"/>
      <c r="B358" s="198" t="s">
        <v>19</v>
      </c>
      <c r="C358" s="197"/>
      <c r="D358" s="196"/>
      <c r="E358" s="193"/>
      <c r="F358" s="192"/>
      <c r="G358" s="193"/>
      <c r="H358" s="203"/>
      <c r="I358" s="195">
        <f>ROUND(I356+((A358*100+C358)-(A356*100+C356))*F357,2)</f>
        <v>0</v>
      </c>
      <c r="J358" s="194">
        <f>H358-I358</f>
        <v>0</v>
      </c>
      <c r="K358" s="193"/>
      <c r="L358" s="192"/>
      <c r="M358" s="191">
        <f>L358-I358+(D358/12)</f>
        <v>0</v>
      </c>
      <c r="O358" s="190"/>
    </row>
    <row r="359" spans="1:15" x14ac:dyDescent="0.2">
      <c r="A359" s="199"/>
      <c r="B359" s="198"/>
      <c r="C359" s="197"/>
      <c r="D359" s="196"/>
      <c r="E359" s="193"/>
      <c r="F359" s="192"/>
      <c r="G359" s="193"/>
      <c r="H359" s="203"/>
      <c r="I359" s="195"/>
      <c r="J359" s="202"/>
      <c r="K359" s="193"/>
      <c r="L359" s="192"/>
      <c r="M359" s="201"/>
      <c r="O359" s="200">
        <f>(A360*100+C360)-(A358*100+C358)</f>
        <v>0</v>
      </c>
    </row>
    <row r="360" spans="1:15" x14ac:dyDescent="0.2">
      <c r="A360" s="199"/>
      <c r="B360" s="198" t="s">
        <v>19</v>
      </c>
      <c r="C360" s="197"/>
      <c r="D360" s="196"/>
      <c r="E360" s="193"/>
      <c r="F360" s="192"/>
      <c r="G360" s="193"/>
      <c r="H360" s="203"/>
      <c r="I360" s="195">
        <f>ROUND(I358+((A360*100+C360)-(A358*100+C358))*F359,2)</f>
        <v>0</v>
      </c>
      <c r="J360" s="194">
        <f>H360-I360</f>
        <v>0</v>
      </c>
      <c r="K360" s="193"/>
      <c r="L360" s="192"/>
      <c r="M360" s="191">
        <f>L360-I360+(D360/12)</f>
        <v>0</v>
      </c>
      <c r="O360" s="190"/>
    </row>
    <row r="361" spans="1:15" x14ac:dyDescent="0.2">
      <c r="A361" s="199"/>
      <c r="B361" s="198"/>
      <c r="C361" s="197"/>
      <c r="D361" s="196"/>
      <c r="E361" s="193"/>
      <c r="F361" s="192"/>
      <c r="G361" s="193"/>
      <c r="H361" s="203"/>
      <c r="I361" s="195"/>
      <c r="J361" s="202"/>
      <c r="K361" s="193"/>
      <c r="L361" s="192"/>
      <c r="M361" s="201"/>
      <c r="O361" s="200">
        <f>(A362*100+C362)-(A360*100+C360)</f>
        <v>0</v>
      </c>
    </row>
    <row r="362" spans="1:15" x14ac:dyDescent="0.2">
      <c r="A362" s="199"/>
      <c r="B362" s="198" t="s">
        <v>19</v>
      </c>
      <c r="C362" s="197"/>
      <c r="D362" s="196"/>
      <c r="E362" s="193"/>
      <c r="F362" s="192"/>
      <c r="G362" s="193"/>
      <c r="H362" s="203"/>
      <c r="I362" s="195">
        <f>ROUND(I360+((A362*100+C362)-(A360*100+C360))*F361,2)</f>
        <v>0</v>
      </c>
      <c r="J362" s="194">
        <f>H362-I362</f>
        <v>0</v>
      </c>
      <c r="K362" s="193"/>
      <c r="L362" s="192"/>
      <c r="M362" s="191">
        <f>L362-I362+(D362/12)</f>
        <v>0</v>
      </c>
      <c r="O362" s="190"/>
    </row>
    <row r="363" spans="1:15" x14ac:dyDescent="0.2">
      <c r="A363" s="199"/>
      <c r="B363" s="198"/>
      <c r="C363" s="197"/>
      <c r="D363" s="196"/>
      <c r="E363" s="193"/>
      <c r="F363" s="192"/>
      <c r="G363" s="193"/>
      <c r="H363" s="203"/>
      <c r="I363" s="195"/>
      <c r="J363" s="202"/>
      <c r="K363" s="193"/>
      <c r="L363" s="192"/>
      <c r="M363" s="201"/>
      <c r="O363" s="200">
        <f>(A364*100+C364)-(A362*100+C362)</f>
        <v>0</v>
      </c>
    </row>
    <row r="364" spans="1:15" x14ac:dyDescent="0.2">
      <c r="A364" s="199"/>
      <c r="B364" s="198" t="s">
        <v>19</v>
      </c>
      <c r="C364" s="197"/>
      <c r="D364" s="196"/>
      <c r="E364" s="193"/>
      <c r="F364" s="192"/>
      <c r="G364" s="193"/>
      <c r="H364" s="203"/>
      <c r="I364" s="195">
        <f>ROUND(I362+((A364*100+C364)-(A362*100+C362))*F363,2)</f>
        <v>0</v>
      </c>
      <c r="J364" s="194">
        <f>H364-I364</f>
        <v>0</v>
      </c>
      <c r="K364" s="193"/>
      <c r="L364" s="192"/>
      <c r="M364" s="191">
        <f>L364-I364+(D364/12)</f>
        <v>0</v>
      </c>
      <c r="O364" s="190"/>
    </row>
    <row r="365" spans="1:15" x14ac:dyDescent="0.2">
      <c r="A365" s="199"/>
      <c r="B365" s="198"/>
      <c r="C365" s="197"/>
      <c r="D365" s="196"/>
      <c r="E365" s="193"/>
      <c r="F365" s="192"/>
      <c r="G365" s="193"/>
      <c r="H365" s="203"/>
      <c r="I365" s="195"/>
      <c r="J365" s="202"/>
      <c r="K365" s="193"/>
      <c r="L365" s="192"/>
      <c r="M365" s="201"/>
      <c r="O365" s="200">
        <f>(A366*100+C366)-(A364*100+C364)</f>
        <v>0</v>
      </c>
    </row>
    <row r="366" spans="1:15" x14ac:dyDescent="0.2">
      <c r="A366" s="199"/>
      <c r="B366" s="198" t="s">
        <v>19</v>
      </c>
      <c r="C366" s="197"/>
      <c r="D366" s="196"/>
      <c r="E366" s="193"/>
      <c r="F366" s="192"/>
      <c r="G366" s="193"/>
      <c r="H366" s="203"/>
      <c r="I366" s="195">
        <f>ROUND(I364+((A366*100+C366)-(A364*100+C364))*F365,2)</f>
        <v>0</v>
      </c>
      <c r="J366" s="194">
        <f>H366-I366</f>
        <v>0</v>
      </c>
      <c r="K366" s="193"/>
      <c r="L366" s="192"/>
      <c r="M366" s="191">
        <f>L366-I366+(D366/12)</f>
        <v>0</v>
      </c>
      <c r="O366" s="190"/>
    </row>
    <row r="367" spans="1:15" x14ac:dyDescent="0.2">
      <c r="A367" s="199"/>
      <c r="B367" s="198"/>
      <c r="C367" s="197"/>
      <c r="D367" s="196"/>
      <c r="E367" s="193"/>
      <c r="F367" s="192"/>
      <c r="G367" s="193"/>
      <c r="H367" s="203"/>
      <c r="I367" s="195"/>
      <c r="J367" s="202"/>
      <c r="K367" s="193"/>
      <c r="L367" s="192"/>
      <c r="M367" s="201"/>
      <c r="O367" s="200">
        <f>(A368*100+C368)-(A366*100+C366)</f>
        <v>0</v>
      </c>
    </row>
    <row r="368" spans="1:15" x14ac:dyDescent="0.2">
      <c r="A368" s="199"/>
      <c r="B368" s="198" t="s">
        <v>19</v>
      </c>
      <c r="C368" s="197"/>
      <c r="D368" s="196"/>
      <c r="E368" s="193"/>
      <c r="F368" s="192"/>
      <c r="G368" s="193"/>
      <c r="H368" s="196"/>
      <c r="I368" s="195">
        <f>ROUND(I366+((A368*100+C368)-(A366*100+C366))*F367,2)</f>
        <v>0</v>
      </c>
      <c r="J368" s="194">
        <f>H368-I368</f>
        <v>0</v>
      </c>
      <c r="K368" s="193"/>
      <c r="L368" s="192"/>
      <c r="M368" s="191">
        <f>L368-I368+(D368/12)</f>
        <v>0</v>
      </c>
      <c r="O368" s="190"/>
    </row>
    <row r="369" spans="1:15" x14ac:dyDescent="0.2">
      <c r="A369" s="199"/>
      <c r="B369" s="198"/>
      <c r="C369" s="197"/>
      <c r="D369" s="196"/>
      <c r="E369" s="193"/>
      <c r="F369" s="192"/>
      <c r="G369" s="193"/>
      <c r="H369" s="196"/>
      <c r="I369" s="195"/>
      <c r="J369" s="202"/>
      <c r="K369" s="193"/>
      <c r="L369" s="192"/>
      <c r="M369" s="201"/>
      <c r="O369" s="200">
        <f>(A370*100+C370)-(A368*100+C368)</f>
        <v>0</v>
      </c>
    </row>
    <row r="370" spans="1:15" x14ac:dyDescent="0.2">
      <c r="A370" s="199"/>
      <c r="B370" s="198" t="s">
        <v>19</v>
      </c>
      <c r="C370" s="197"/>
      <c r="D370" s="196"/>
      <c r="E370" s="193"/>
      <c r="F370" s="192"/>
      <c r="G370" s="193"/>
      <c r="H370" s="196"/>
      <c r="I370" s="195">
        <f>ROUND(I368+((A370*100+C370)-(A368*100+C368))*F369,2)</f>
        <v>0</v>
      </c>
      <c r="J370" s="194">
        <f>H370-I370</f>
        <v>0</v>
      </c>
      <c r="K370" s="193"/>
      <c r="L370" s="192"/>
      <c r="M370" s="191">
        <f>L370-I370+(D370/12)</f>
        <v>0</v>
      </c>
      <c r="O370" s="190"/>
    </row>
    <row r="371" spans="1:15" x14ac:dyDescent="0.2">
      <c r="A371" s="199"/>
      <c r="B371" s="198"/>
      <c r="C371" s="197"/>
      <c r="D371" s="196"/>
      <c r="E371" s="193"/>
      <c r="F371" s="192"/>
      <c r="G371" s="193"/>
      <c r="H371" s="196"/>
      <c r="I371" s="195"/>
      <c r="J371" s="202"/>
      <c r="K371" s="193"/>
      <c r="L371" s="192"/>
      <c r="M371" s="201"/>
      <c r="O371" s="200">
        <f>(A372*100+C372)-(A370*100+C370)</f>
        <v>0</v>
      </c>
    </row>
    <row r="372" spans="1:15" x14ac:dyDescent="0.2">
      <c r="A372" s="199"/>
      <c r="B372" s="198" t="s">
        <v>19</v>
      </c>
      <c r="C372" s="197"/>
      <c r="D372" s="196"/>
      <c r="E372" s="193"/>
      <c r="F372" s="192"/>
      <c r="G372" s="193"/>
      <c r="H372" s="196"/>
      <c r="I372" s="195">
        <f>ROUND(I370+((A372*100+C372)-(A370*100+C370))*F371,2)</f>
        <v>0</v>
      </c>
      <c r="J372" s="194">
        <f>H372-I372</f>
        <v>0</v>
      </c>
      <c r="K372" s="193"/>
      <c r="L372" s="192"/>
      <c r="M372" s="191">
        <f>L372-I372+(D372/12)</f>
        <v>0</v>
      </c>
      <c r="O372" s="190"/>
    </row>
    <row r="373" spans="1:15" x14ac:dyDescent="0.2">
      <c r="A373" s="199"/>
      <c r="B373" s="198"/>
      <c r="C373" s="197"/>
      <c r="D373" s="196"/>
      <c r="E373" s="193"/>
      <c r="F373" s="192"/>
      <c r="G373" s="193"/>
      <c r="H373" s="196"/>
      <c r="I373" s="195"/>
      <c r="J373" s="202"/>
      <c r="K373" s="193"/>
      <c r="L373" s="192"/>
      <c r="M373" s="201"/>
      <c r="O373" s="200">
        <f>(A374*100+C374)-(A372*100+C372)</f>
        <v>0</v>
      </c>
    </row>
    <row r="374" spans="1:15" x14ac:dyDescent="0.2">
      <c r="A374" s="199"/>
      <c r="B374" s="198" t="s">
        <v>19</v>
      </c>
      <c r="C374" s="197"/>
      <c r="D374" s="196"/>
      <c r="E374" s="193"/>
      <c r="F374" s="192"/>
      <c r="G374" s="193"/>
      <c r="H374" s="196"/>
      <c r="I374" s="195">
        <f>ROUND(I372+((A374*100+C374)-(A372*100+C372))*F373,2)</f>
        <v>0</v>
      </c>
      <c r="J374" s="194">
        <f>H374-I374</f>
        <v>0</v>
      </c>
      <c r="K374" s="193"/>
      <c r="L374" s="192"/>
      <c r="M374" s="191">
        <f>L374-I374+(D374/12)</f>
        <v>0</v>
      </c>
      <c r="O374" s="190"/>
    </row>
    <row r="375" spans="1:15" x14ac:dyDescent="0.2">
      <c r="A375" s="199"/>
      <c r="B375" s="198"/>
      <c r="C375" s="197"/>
      <c r="D375" s="196"/>
      <c r="E375" s="193"/>
      <c r="F375" s="192"/>
      <c r="G375" s="193"/>
      <c r="H375" s="196"/>
      <c r="I375" s="195"/>
      <c r="J375" s="202"/>
      <c r="K375" s="193"/>
      <c r="L375" s="192"/>
      <c r="M375" s="201"/>
      <c r="O375" s="200">
        <f>(A376*100+C376)-(A374*100+C374)</f>
        <v>0</v>
      </c>
    </row>
    <row r="376" spans="1:15" x14ac:dyDescent="0.2">
      <c r="A376" s="199"/>
      <c r="B376" s="198" t="s">
        <v>19</v>
      </c>
      <c r="C376" s="197"/>
      <c r="D376" s="196"/>
      <c r="E376" s="193"/>
      <c r="F376" s="192"/>
      <c r="G376" s="193"/>
      <c r="H376" s="196"/>
      <c r="I376" s="195">
        <f>ROUND(I374+((A376*100+C376)-(A374*100+C374))*F375,2)</f>
        <v>0</v>
      </c>
      <c r="J376" s="194">
        <f>H376-I376</f>
        <v>0</v>
      </c>
      <c r="K376" s="193"/>
      <c r="L376" s="192"/>
      <c r="M376" s="191">
        <f>L376-I376+(D376/12)</f>
        <v>0</v>
      </c>
      <c r="O376" s="190"/>
    </row>
    <row r="377" spans="1:15" x14ac:dyDescent="0.2">
      <c r="A377" s="199"/>
      <c r="B377" s="198"/>
      <c r="C377" s="197"/>
      <c r="D377" s="196"/>
      <c r="E377" s="193"/>
      <c r="F377" s="192"/>
      <c r="G377" s="193"/>
      <c r="H377" s="196"/>
      <c r="I377" s="195"/>
      <c r="J377" s="202"/>
      <c r="K377" s="193"/>
      <c r="L377" s="192"/>
      <c r="M377" s="201"/>
      <c r="O377" s="200">
        <f>(A378*100+C378)-(A376*100+C376)</f>
        <v>0</v>
      </c>
    </row>
    <row r="378" spans="1:15" x14ac:dyDescent="0.2">
      <c r="A378" s="199"/>
      <c r="B378" s="198" t="s">
        <v>19</v>
      </c>
      <c r="C378" s="197"/>
      <c r="D378" s="196"/>
      <c r="E378" s="193"/>
      <c r="F378" s="192"/>
      <c r="G378" s="193"/>
      <c r="H378" s="196"/>
      <c r="I378" s="195">
        <f>ROUND(I376+((A378*100+C378)-(A376*100+C376))*F377,2)</f>
        <v>0</v>
      </c>
      <c r="J378" s="194">
        <f>H378-I378</f>
        <v>0</v>
      </c>
      <c r="K378" s="193"/>
      <c r="L378" s="192"/>
      <c r="M378" s="191">
        <f>L378-I378+(D378/12)</f>
        <v>0</v>
      </c>
      <c r="O378" s="190"/>
    </row>
    <row r="379" spans="1:15" x14ac:dyDescent="0.2">
      <c r="A379" s="199"/>
      <c r="B379" s="198"/>
      <c r="C379" s="197"/>
      <c r="D379" s="196"/>
      <c r="E379" s="193"/>
      <c r="F379" s="192"/>
      <c r="G379" s="193"/>
      <c r="H379" s="196"/>
      <c r="I379" s="195"/>
      <c r="J379" s="202"/>
      <c r="K379" s="193"/>
      <c r="L379" s="192"/>
      <c r="M379" s="201"/>
      <c r="O379" s="200">
        <f>(A380*100+C380)-(A378*100+C378)</f>
        <v>0</v>
      </c>
    </row>
    <row r="380" spans="1:15" x14ac:dyDescent="0.2">
      <c r="A380" s="199"/>
      <c r="B380" s="198" t="s">
        <v>19</v>
      </c>
      <c r="C380" s="197"/>
      <c r="D380" s="196"/>
      <c r="E380" s="193"/>
      <c r="F380" s="192"/>
      <c r="G380" s="193"/>
      <c r="H380" s="196"/>
      <c r="I380" s="195">
        <f>ROUND(I378+((A380*100+C380)-(A378*100+C378))*F379,2)</f>
        <v>0</v>
      </c>
      <c r="J380" s="194">
        <f>H380-I380</f>
        <v>0</v>
      </c>
      <c r="K380" s="193"/>
      <c r="L380" s="192"/>
      <c r="M380" s="191">
        <f>L380-I380+(D380/12)</f>
        <v>0</v>
      </c>
      <c r="O380" s="190"/>
    </row>
    <row r="381" spans="1:15" x14ac:dyDescent="0.2">
      <c r="A381" s="199"/>
      <c r="B381" s="198"/>
      <c r="C381" s="197"/>
      <c r="D381" s="196"/>
      <c r="E381" s="193"/>
      <c r="F381" s="192"/>
      <c r="G381" s="193"/>
      <c r="H381" s="196"/>
      <c r="I381" s="195"/>
      <c r="J381" s="202"/>
      <c r="K381" s="193"/>
      <c r="L381" s="192"/>
      <c r="M381" s="201"/>
      <c r="O381" s="200">
        <f>(A382*100+C382)-(A380*100+C380)</f>
        <v>0</v>
      </c>
    </row>
    <row r="382" spans="1:15" x14ac:dyDescent="0.2">
      <c r="A382" s="199"/>
      <c r="B382" s="198" t="s">
        <v>19</v>
      </c>
      <c r="C382" s="197"/>
      <c r="D382" s="196"/>
      <c r="E382" s="193"/>
      <c r="F382" s="192"/>
      <c r="G382" s="193"/>
      <c r="H382" s="196"/>
      <c r="I382" s="195">
        <f>ROUND(I380+((A382*100+C382)-(A380*100+C380))*F381,2)</f>
        <v>0</v>
      </c>
      <c r="J382" s="194">
        <f>H382-I382</f>
        <v>0</v>
      </c>
      <c r="K382" s="193"/>
      <c r="L382" s="192"/>
      <c r="M382" s="191">
        <f>L382-I382+(D382/12)</f>
        <v>0</v>
      </c>
      <c r="O382" s="190"/>
    </row>
    <row r="383" spans="1:15" x14ac:dyDescent="0.2">
      <c r="A383" s="199"/>
      <c r="B383" s="198"/>
      <c r="C383" s="197"/>
      <c r="D383" s="196"/>
      <c r="E383" s="193"/>
      <c r="F383" s="192"/>
      <c r="G383" s="193"/>
      <c r="H383" s="196"/>
      <c r="I383" s="195"/>
      <c r="J383" s="202"/>
      <c r="K383" s="193"/>
      <c r="L383" s="192"/>
      <c r="M383" s="201"/>
      <c r="O383" s="200">
        <f>(A384*100+C384)-(A382*100+C382)</f>
        <v>0</v>
      </c>
    </row>
    <row r="384" spans="1:15" x14ac:dyDescent="0.2">
      <c r="A384" s="199"/>
      <c r="B384" s="198" t="s">
        <v>19</v>
      </c>
      <c r="C384" s="197"/>
      <c r="D384" s="196"/>
      <c r="E384" s="193"/>
      <c r="F384" s="192"/>
      <c r="G384" s="193"/>
      <c r="H384" s="203"/>
      <c r="I384" s="195">
        <f>ROUND(I382+((A384*100+C384)-(A382*100+C382))*F383,2)</f>
        <v>0</v>
      </c>
      <c r="J384" s="194">
        <f>H384-I384</f>
        <v>0</v>
      </c>
      <c r="K384" s="193"/>
      <c r="L384" s="192"/>
      <c r="M384" s="191">
        <f>L384-I384+(D384/12)</f>
        <v>0</v>
      </c>
      <c r="O384" s="190"/>
    </row>
    <row r="385" spans="1:15" x14ac:dyDescent="0.2">
      <c r="A385" s="199"/>
      <c r="B385" s="198"/>
      <c r="C385" s="197"/>
      <c r="D385" s="196"/>
      <c r="E385" s="193"/>
      <c r="F385" s="192"/>
      <c r="G385" s="193"/>
      <c r="H385" s="203"/>
      <c r="I385" s="195"/>
      <c r="J385" s="202"/>
      <c r="K385" s="193"/>
      <c r="L385" s="192"/>
      <c r="M385" s="201"/>
      <c r="O385" s="200">
        <f>(A386*100+C386)-(A384*100+C384)</f>
        <v>0</v>
      </c>
    </row>
    <row r="386" spans="1:15" x14ac:dyDescent="0.2">
      <c r="A386" s="199"/>
      <c r="B386" s="198" t="s">
        <v>19</v>
      </c>
      <c r="C386" s="197"/>
      <c r="D386" s="196"/>
      <c r="E386" s="193"/>
      <c r="F386" s="192"/>
      <c r="G386" s="193"/>
      <c r="H386" s="203"/>
      <c r="I386" s="195">
        <f>ROUND(I384+((A386*100+C386)-(A384*100+C384))*F385,2)</f>
        <v>0</v>
      </c>
      <c r="J386" s="194">
        <f>H386-I386</f>
        <v>0</v>
      </c>
      <c r="K386" s="193"/>
      <c r="L386" s="192"/>
      <c r="M386" s="191">
        <f>L386-I386+(D386/12)</f>
        <v>0</v>
      </c>
      <c r="O386" s="190"/>
    </row>
    <row r="387" spans="1:15" x14ac:dyDescent="0.2">
      <c r="A387" s="199"/>
      <c r="B387" s="198"/>
      <c r="C387" s="197"/>
      <c r="D387" s="196"/>
      <c r="E387" s="193"/>
      <c r="F387" s="192"/>
      <c r="G387" s="193"/>
      <c r="H387" s="203"/>
      <c r="I387" s="195"/>
      <c r="J387" s="202"/>
      <c r="K387" s="193"/>
      <c r="L387" s="192"/>
      <c r="M387" s="201"/>
      <c r="O387" s="200">
        <f>(A388*100+C388)-(A386*100+C386)</f>
        <v>0</v>
      </c>
    </row>
    <row r="388" spans="1:15" x14ac:dyDescent="0.2">
      <c r="A388" s="199"/>
      <c r="B388" s="198" t="s">
        <v>19</v>
      </c>
      <c r="C388" s="197"/>
      <c r="D388" s="196"/>
      <c r="E388" s="193"/>
      <c r="F388" s="192"/>
      <c r="G388" s="193"/>
      <c r="H388" s="203"/>
      <c r="I388" s="195">
        <f>ROUND(I386+((A388*100+C388)-(A386*100+C386))*F387,2)</f>
        <v>0</v>
      </c>
      <c r="J388" s="194">
        <f>H388-I388</f>
        <v>0</v>
      </c>
      <c r="K388" s="193"/>
      <c r="L388" s="192"/>
      <c r="M388" s="191">
        <f>L388-I388+(D388/12)</f>
        <v>0</v>
      </c>
      <c r="O388" s="190"/>
    </row>
    <row r="389" spans="1:15" x14ac:dyDescent="0.2">
      <c r="A389" s="199"/>
      <c r="B389" s="198"/>
      <c r="C389" s="197"/>
      <c r="D389" s="196"/>
      <c r="E389" s="193"/>
      <c r="F389" s="192"/>
      <c r="G389" s="193"/>
      <c r="H389" s="203"/>
      <c r="I389" s="195"/>
      <c r="J389" s="202"/>
      <c r="K389" s="193"/>
      <c r="L389" s="192"/>
      <c r="M389" s="201"/>
      <c r="O389" s="200">
        <f>(A390*100+C390)-(A388*100+C388)</f>
        <v>0</v>
      </c>
    </row>
    <row r="390" spans="1:15" x14ac:dyDescent="0.2">
      <c r="A390" s="199"/>
      <c r="B390" s="198" t="s">
        <v>19</v>
      </c>
      <c r="C390" s="197"/>
      <c r="D390" s="196"/>
      <c r="E390" s="193"/>
      <c r="F390" s="192"/>
      <c r="G390" s="193"/>
      <c r="H390" s="203"/>
      <c r="I390" s="195">
        <f>ROUND(I388+((A390*100+C390)-(A388*100+C388))*F389,2)</f>
        <v>0</v>
      </c>
      <c r="J390" s="194">
        <f>H390-I390</f>
        <v>0</v>
      </c>
      <c r="K390" s="193"/>
      <c r="L390" s="192"/>
      <c r="M390" s="191">
        <f>L390-I390+(D390/12)</f>
        <v>0</v>
      </c>
      <c r="O390" s="190"/>
    </row>
    <row r="391" spans="1:15" x14ac:dyDescent="0.2">
      <c r="A391" s="199"/>
      <c r="B391" s="198"/>
      <c r="C391" s="197"/>
      <c r="D391" s="196"/>
      <c r="E391" s="193"/>
      <c r="F391" s="192"/>
      <c r="G391" s="193"/>
      <c r="H391" s="203"/>
      <c r="I391" s="195"/>
      <c r="J391" s="202"/>
      <c r="K391" s="193"/>
      <c r="L391" s="192"/>
      <c r="M391" s="201"/>
      <c r="O391" s="200">
        <f>(A392*100+C392)-(A390*100+C390)</f>
        <v>0</v>
      </c>
    </row>
    <row r="392" spans="1:15" x14ac:dyDescent="0.2">
      <c r="A392" s="199"/>
      <c r="B392" s="198" t="s">
        <v>19</v>
      </c>
      <c r="C392" s="197"/>
      <c r="D392" s="196"/>
      <c r="E392" s="193"/>
      <c r="F392" s="192"/>
      <c r="G392" s="193"/>
      <c r="H392" s="203"/>
      <c r="I392" s="195">
        <f>ROUND(I390+((A392*100+C392)-(A390*100+C390))*F391,2)</f>
        <v>0</v>
      </c>
      <c r="J392" s="194">
        <f>H392-I392</f>
        <v>0</v>
      </c>
      <c r="K392" s="193"/>
      <c r="L392" s="192"/>
      <c r="M392" s="191">
        <f>L392-I392+(D392/12)</f>
        <v>0</v>
      </c>
      <c r="O392" s="190"/>
    </row>
    <row r="393" spans="1:15" x14ac:dyDescent="0.2">
      <c r="A393" s="199"/>
      <c r="B393" s="198"/>
      <c r="C393" s="197"/>
      <c r="D393" s="196"/>
      <c r="E393" s="193"/>
      <c r="F393" s="192"/>
      <c r="G393" s="193"/>
      <c r="H393" s="203"/>
      <c r="I393" s="195"/>
      <c r="J393" s="202"/>
      <c r="K393" s="193"/>
      <c r="L393" s="192"/>
      <c r="M393" s="201"/>
      <c r="O393" s="200">
        <f>(A394*100+C394)-(A392*100+C392)</f>
        <v>0</v>
      </c>
    </row>
    <row r="394" spans="1:15" x14ac:dyDescent="0.2">
      <c r="A394" s="199"/>
      <c r="B394" s="198" t="s">
        <v>19</v>
      </c>
      <c r="C394" s="197"/>
      <c r="D394" s="196"/>
      <c r="E394" s="193"/>
      <c r="F394" s="192"/>
      <c r="G394" s="193"/>
      <c r="H394" s="203"/>
      <c r="I394" s="195">
        <f>ROUND(I392+((A394*100+C394)-(A392*100+C392))*F393,2)</f>
        <v>0</v>
      </c>
      <c r="J394" s="194">
        <f>H394-I394</f>
        <v>0</v>
      </c>
      <c r="K394" s="193"/>
      <c r="L394" s="192"/>
      <c r="M394" s="191">
        <f>L394-I394+(D394/12)</f>
        <v>0</v>
      </c>
      <c r="O394" s="190"/>
    </row>
    <row r="395" spans="1:15" x14ac:dyDescent="0.2">
      <c r="A395" s="199"/>
      <c r="B395" s="198"/>
      <c r="C395" s="197"/>
      <c r="D395" s="196"/>
      <c r="E395" s="193"/>
      <c r="F395" s="192"/>
      <c r="G395" s="193"/>
      <c r="H395" s="203"/>
      <c r="I395" s="195"/>
      <c r="J395" s="202"/>
      <c r="K395" s="193"/>
      <c r="L395" s="192"/>
      <c r="M395" s="201"/>
      <c r="O395" s="200">
        <f>(A396*100+C396)-(A394*100+C394)</f>
        <v>0</v>
      </c>
    </row>
    <row r="396" spans="1:15" x14ac:dyDescent="0.2">
      <c r="A396" s="199"/>
      <c r="B396" s="198" t="s">
        <v>19</v>
      </c>
      <c r="C396" s="197"/>
      <c r="D396" s="196"/>
      <c r="E396" s="193"/>
      <c r="F396" s="192"/>
      <c r="G396" s="193"/>
      <c r="H396" s="203"/>
      <c r="I396" s="195">
        <f>ROUND(I394+((A396*100+C396)-(A394*100+C394))*F395,2)</f>
        <v>0</v>
      </c>
      <c r="J396" s="194">
        <f>H396-I396</f>
        <v>0</v>
      </c>
      <c r="K396" s="193"/>
      <c r="L396" s="192"/>
      <c r="M396" s="191">
        <f>L396-I396+(D396/12)</f>
        <v>0</v>
      </c>
      <c r="O396" s="190"/>
    </row>
    <row r="397" spans="1:15" x14ac:dyDescent="0.2">
      <c r="A397" s="199"/>
      <c r="B397" s="198"/>
      <c r="C397" s="197"/>
      <c r="D397" s="196"/>
      <c r="E397" s="193"/>
      <c r="F397" s="192"/>
      <c r="G397" s="193"/>
      <c r="H397" s="203"/>
      <c r="I397" s="195"/>
      <c r="J397" s="202"/>
      <c r="K397" s="193"/>
      <c r="L397" s="192"/>
      <c r="M397" s="201"/>
      <c r="O397" s="200">
        <f>(A398*100+C398)-(A396*100+C396)</f>
        <v>0</v>
      </c>
    </row>
    <row r="398" spans="1:15" x14ac:dyDescent="0.2">
      <c r="A398" s="199"/>
      <c r="B398" s="198" t="s">
        <v>19</v>
      </c>
      <c r="C398" s="197"/>
      <c r="D398" s="196"/>
      <c r="E398" s="193"/>
      <c r="F398" s="192"/>
      <c r="G398" s="193"/>
      <c r="H398" s="203"/>
      <c r="I398" s="195">
        <f>ROUND(I396+((A398*100+C398)-(A396*100+C396))*F397,2)</f>
        <v>0</v>
      </c>
      <c r="J398" s="194">
        <f>H398-I398</f>
        <v>0</v>
      </c>
      <c r="K398" s="193"/>
      <c r="L398" s="192"/>
      <c r="M398" s="191">
        <f>L398-I398+(D398/12)</f>
        <v>0</v>
      </c>
      <c r="O398" s="190"/>
    </row>
    <row r="399" spans="1:15" x14ac:dyDescent="0.2">
      <c r="A399" s="199"/>
      <c r="B399" s="198"/>
      <c r="C399" s="197"/>
      <c r="D399" s="196"/>
      <c r="E399" s="193"/>
      <c r="F399" s="192"/>
      <c r="G399" s="193"/>
      <c r="H399" s="203"/>
      <c r="I399" s="195"/>
      <c r="J399" s="202"/>
      <c r="K399" s="193"/>
      <c r="L399" s="192"/>
      <c r="M399" s="201"/>
      <c r="O399" s="200">
        <f>(A400*100+C400)-(A398*100+C398)</f>
        <v>0</v>
      </c>
    </row>
    <row r="400" spans="1:15" x14ac:dyDescent="0.2">
      <c r="A400" s="199"/>
      <c r="B400" s="198" t="s">
        <v>19</v>
      </c>
      <c r="C400" s="197"/>
      <c r="D400" s="196"/>
      <c r="E400" s="193"/>
      <c r="F400" s="192"/>
      <c r="G400" s="193"/>
      <c r="H400" s="203"/>
      <c r="I400" s="195">
        <f>ROUND(I398+((A400*100+C400)-(A398*100+C398))*F399,2)</f>
        <v>0</v>
      </c>
      <c r="J400" s="194">
        <f>H400-I400</f>
        <v>0</v>
      </c>
      <c r="K400" s="193"/>
      <c r="L400" s="192"/>
      <c r="M400" s="191">
        <f>L400-I400+(D400/12)</f>
        <v>0</v>
      </c>
      <c r="O400" s="190"/>
    </row>
    <row r="401" spans="1:15" x14ac:dyDescent="0.2">
      <c r="A401" s="199"/>
      <c r="B401" s="198"/>
      <c r="C401" s="197"/>
      <c r="D401" s="196"/>
      <c r="E401" s="193"/>
      <c r="F401" s="192"/>
      <c r="G401" s="193"/>
      <c r="H401" s="203"/>
      <c r="I401" s="195"/>
      <c r="J401" s="202"/>
      <c r="K401" s="193"/>
      <c r="L401" s="192"/>
      <c r="M401" s="201"/>
      <c r="O401" s="200">
        <f>(A402*100+C402)-(A400*100+C400)</f>
        <v>0</v>
      </c>
    </row>
    <row r="402" spans="1:15" x14ac:dyDescent="0.2">
      <c r="A402" s="199"/>
      <c r="B402" s="198" t="s">
        <v>19</v>
      </c>
      <c r="C402" s="197"/>
      <c r="D402" s="196"/>
      <c r="E402" s="193"/>
      <c r="F402" s="192"/>
      <c r="G402" s="193"/>
      <c r="H402" s="196"/>
      <c r="I402" s="195">
        <f>ROUND(I400+((A402*100+C402)-(A400*100+C400))*F401,2)</f>
        <v>0</v>
      </c>
      <c r="J402" s="194">
        <f>H402-I402</f>
        <v>0</v>
      </c>
      <c r="K402" s="193"/>
      <c r="L402" s="192"/>
      <c r="M402" s="191">
        <f>L402-I402+(D402/12)</f>
        <v>0</v>
      </c>
      <c r="O402" s="190"/>
    </row>
    <row r="403" spans="1:15" x14ac:dyDescent="0.2">
      <c r="A403" s="199"/>
      <c r="B403" s="198"/>
      <c r="C403" s="197"/>
      <c r="D403" s="196"/>
      <c r="E403" s="193"/>
      <c r="F403" s="192"/>
      <c r="G403" s="193"/>
      <c r="H403" s="196"/>
      <c r="I403" s="195"/>
      <c r="J403" s="202"/>
      <c r="K403" s="193"/>
      <c r="L403" s="192"/>
      <c r="M403" s="201"/>
      <c r="O403" s="200">
        <f>(A404*100+C404)-(A402*100+C402)</f>
        <v>0</v>
      </c>
    </row>
    <row r="404" spans="1:15" x14ac:dyDescent="0.2">
      <c r="A404" s="199"/>
      <c r="B404" s="198" t="s">
        <v>19</v>
      </c>
      <c r="C404" s="197"/>
      <c r="D404" s="196"/>
      <c r="E404" s="193"/>
      <c r="F404" s="192"/>
      <c r="G404" s="193"/>
      <c r="H404" s="196"/>
      <c r="I404" s="195">
        <f>ROUND(I402+((A404*100+C404)-(A402*100+C402))*F403,2)</f>
        <v>0</v>
      </c>
      <c r="J404" s="194">
        <f>H404-I404</f>
        <v>0</v>
      </c>
      <c r="K404" s="193"/>
      <c r="L404" s="192"/>
      <c r="M404" s="191">
        <f>L404-I404+(D404/12)</f>
        <v>0</v>
      </c>
      <c r="O404" s="190"/>
    </row>
    <row r="405" spans="1:15" x14ac:dyDescent="0.2">
      <c r="A405" s="199"/>
      <c r="B405" s="198"/>
      <c r="C405" s="197"/>
      <c r="D405" s="196"/>
      <c r="E405" s="193"/>
      <c r="F405" s="192"/>
      <c r="G405" s="193"/>
      <c r="H405" s="196"/>
      <c r="I405" s="195"/>
      <c r="J405" s="202"/>
      <c r="K405" s="193"/>
      <c r="L405" s="192"/>
      <c r="M405" s="201"/>
      <c r="O405" s="200">
        <f>(A406*100+C406)-(A404*100+C404)</f>
        <v>0</v>
      </c>
    </row>
    <row r="406" spans="1:15" x14ac:dyDescent="0.2">
      <c r="A406" s="199"/>
      <c r="B406" s="198" t="s">
        <v>19</v>
      </c>
      <c r="C406" s="197"/>
      <c r="D406" s="196"/>
      <c r="E406" s="193"/>
      <c r="F406" s="192"/>
      <c r="G406" s="193"/>
      <c r="H406" s="196"/>
      <c r="I406" s="195">
        <f>ROUND(I404+((A406*100+C406)-(A404*100+C404))*F405,2)</f>
        <v>0</v>
      </c>
      <c r="J406" s="194">
        <f>H406-I406</f>
        <v>0</v>
      </c>
      <c r="K406" s="193"/>
      <c r="L406" s="192"/>
      <c r="M406" s="191">
        <f>L406-I406+(D406/12)</f>
        <v>0</v>
      </c>
      <c r="O406" s="190"/>
    </row>
    <row r="407" spans="1:15" x14ac:dyDescent="0.2">
      <c r="A407" s="199"/>
      <c r="B407" s="198"/>
      <c r="C407" s="197"/>
      <c r="D407" s="196"/>
      <c r="E407" s="193"/>
      <c r="F407" s="192"/>
      <c r="G407" s="193"/>
      <c r="H407" s="203"/>
      <c r="I407" s="195"/>
      <c r="J407" s="202"/>
      <c r="K407" s="193"/>
      <c r="L407" s="192"/>
      <c r="M407" s="201"/>
      <c r="O407" s="200">
        <f>(A408*100+C408)-(A406*100+C406)</f>
        <v>0</v>
      </c>
    </row>
    <row r="408" spans="1:15" x14ac:dyDescent="0.2">
      <c r="A408" s="199"/>
      <c r="B408" s="198" t="s">
        <v>19</v>
      </c>
      <c r="C408" s="197"/>
      <c r="D408" s="196"/>
      <c r="E408" s="193"/>
      <c r="F408" s="192"/>
      <c r="G408" s="193"/>
      <c r="H408" s="203"/>
      <c r="I408" s="195">
        <f>ROUND(I406+((A408*100+C408)-(A406*100+C406))*F407,2)</f>
        <v>0</v>
      </c>
      <c r="J408" s="194">
        <f>H408-I408</f>
        <v>0</v>
      </c>
      <c r="K408" s="193"/>
      <c r="L408" s="192"/>
      <c r="M408" s="191">
        <f>L408-I408+(D408/12)</f>
        <v>0</v>
      </c>
      <c r="O408" s="190"/>
    </row>
    <row r="409" spans="1:15" x14ac:dyDescent="0.2">
      <c r="A409" s="199"/>
      <c r="B409" s="198"/>
      <c r="C409" s="197"/>
      <c r="D409" s="196"/>
      <c r="E409" s="193"/>
      <c r="F409" s="192"/>
      <c r="G409" s="193"/>
      <c r="H409" s="203"/>
      <c r="I409" s="195"/>
      <c r="J409" s="202"/>
      <c r="K409" s="193"/>
      <c r="L409" s="192"/>
      <c r="M409" s="201"/>
      <c r="O409" s="200">
        <f>(A410*100+C410)-(A408*100+C408)</f>
        <v>0</v>
      </c>
    </row>
    <row r="410" spans="1:15" x14ac:dyDescent="0.2">
      <c r="A410" s="199"/>
      <c r="B410" s="198" t="s">
        <v>19</v>
      </c>
      <c r="C410" s="197"/>
      <c r="D410" s="196"/>
      <c r="E410" s="193"/>
      <c r="F410" s="192"/>
      <c r="G410" s="193"/>
      <c r="H410" s="203"/>
      <c r="I410" s="195">
        <f>ROUND(I408+((A410*100+C410)-(A408*100+C408))*F409,2)</f>
        <v>0</v>
      </c>
      <c r="J410" s="194">
        <f>H410-I410</f>
        <v>0</v>
      </c>
      <c r="K410" s="193"/>
      <c r="L410" s="192"/>
      <c r="M410" s="191">
        <f>L410-I410+(D410/12)</f>
        <v>0</v>
      </c>
      <c r="O410" s="190"/>
    </row>
    <row r="411" spans="1:15" x14ac:dyDescent="0.2">
      <c r="A411" s="199"/>
      <c r="B411" s="198"/>
      <c r="C411" s="197"/>
      <c r="D411" s="196"/>
      <c r="E411" s="193"/>
      <c r="F411" s="192"/>
      <c r="G411" s="193"/>
      <c r="H411" s="203"/>
      <c r="I411" s="195"/>
      <c r="J411" s="202"/>
      <c r="K411" s="193"/>
      <c r="L411" s="192"/>
      <c r="M411" s="201"/>
      <c r="O411" s="200">
        <f>(A412*100+C412)-(A410*100+C410)</f>
        <v>0</v>
      </c>
    </row>
    <row r="412" spans="1:15" x14ac:dyDescent="0.2">
      <c r="A412" s="199"/>
      <c r="B412" s="198" t="s">
        <v>19</v>
      </c>
      <c r="C412" s="197"/>
      <c r="D412" s="196"/>
      <c r="E412" s="193"/>
      <c r="F412" s="192"/>
      <c r="G412" s="193"/>
      <c r="H412" s="196"/>
      <c r="I412" s="195">
        <f>ROUND(I410+((A412*100+C412)-(A410*100+C410))*F411,2)</f>
        <v>0</v>
      </c>
      <c r="J412" s="194">
        <f>H412-I412</f>
        <v>0</v>
      </c>
      <c r="K412" s="193"/>
      <c r="L412" s="192"/>
      <c r="M412" s="191">
        <f>L412-I412+(D412/12)</f>
        <v>0</v>
      </c>
      <c r="O412" s="190"/>
    </row>
    <row r="413" spans="1:15" x14ac:dyDescent="0.2">
      <c r="A413" s="199"/>
      <c r="B413" s="198"/>
      <c r="C413" s="197"/>
      <c r="D413" s="196"/>
      <c r="E413" s="193"/>
      <c r="F413" s="192"/>
      <c r="G413" s="193"/>
      <c r="H413" s="196"/>
      <c r="I413" s="195"/>
      <c r="J413" s="202"/>
      <c r="K413" s="193"/>
      <c r="L413" s="192"/>
      <c r="M413" s="201"/>
      <c r="O413" s="200">
        <f>(A414*100+C414)-(A412*100+C412)</f>
        <v>0</v>
      </c>
    </row>
    <row r="414" spans="1:15" x14ac:dyDescent="0.2">
      <c r="A414" s="199"/>
      <c r="B414" s="198" t="s">
        <v>19</v>
      </c>
      <c r="C414" s="197"/>
      <c r="D414" s="196"/>
      <c r="E414" s="193"/>
      <c r="F414" s="192"/>
      <c r="G414" s="193"/>
      <c r="H414" s="196"/>
      <c r="I414" s="195">
        <f>ROUND(I412+((A414*100+C414)-(A412*100+C412))*F413,2)</f>
        <v>0</v>
      </c>
      <c r="J414" s="194">
        <f>H414-I414</f>
        <v>0</v>
      </c>
      <c r="K414" s="193"/>
      <c r="L414" s="192"/>
      <c r="M414" s="191">
        <f>L414-I414+(D414/12)</f>
        <v>0</v>
      </c>
      <c r="O414" s="190"/>
    </row>
    <row r="415" spans="1:15" x14ac:dyDescent="0.2">
      <c r="A415" s="199"/>
      <c r="B415" s="198"/>
      <c r="C415" s="197"/>
      <c r="D415" s="196"/>
      <c r="E415" s="193"/>
      <c r="F415" s="192"/>
      <c r="G415" s="193"/>
      <c r="H415" s="196"/>
      <c r="I415" s="195"/>
      <c r="J415" s="202"/>
      <c r="K415" s="193"/>
      <c r="L415" s="192"/>
      <c r="M415" s="201"/>
      <c r="O415" s="200">
        <f>(A416*100+C416)-(A414*100+C414)</f>
        <v>0</v>
      </c>
    </row>
    <row r="416" spans="1:15" x14ac:dyDescent="0.2">
      <c r="A416" s="199"/>
      <c r="B416" s="198" t="s">
        <v>19</v>
      </c>
      <c r="C416" s="197"/>
      <c r="D416" s="196"/>
      <c r="E416" s="193"/>
      <c r="F416" s="192"/>
      <c r="G416" s="193"/>
      <c r="H416" s="196"/>
      <c r="I416" s="195">
        <f>ROUND(I414+((A416*100+C416)-(A414*100+C414))*F415,2)</f>
        <v>0</v>
      </c>
      <c r="J416" s="194">
        <f>H416-I416</f>
        <v>0</v>
      </c>
      <c r="K416" s="193"/>
      <c r="L416" s="192"/>
      <c r="M416" s="191">
        <f>L416-I416+(D416/12)</f>
        <v>0</v>
      </c>
      <c r="O416" s="190"/>
    </row>
    <row r="417" spans="1:15" x14ac:dyDescent="0.2">
      <c r="A417" s="199"/>
      <c r="B417" s="198"/>
      <c r="C417" s="197"/>
      <c r="D417" s="196"/>
      <c r="E417" s="193"/>
      <c r="F417" s="192"/>
      <c r="G417" s="193"/>
      <c r="H417" s="196"/>
      <c r="I417" s="195"/>
      <c r="J417" s="202"/>
      <c r="K417" s="193"/>
      <c r="L417" s="192"/>
      <c r="M417" s="201"/>
      <c r="O417" s="200">
        <f>(A418*100+C418)-(A416*100+C416)</f>
        <v>0</v>
      </c>
    </row>
    <row r="418" spans="1:15" x14ac:dyDescent="0.2">
      <c r="A418" s="199"/>
      <c r="B418" s="198" t="s">
        <v>19</v>
      </c>
      <c r="C418" s="197"/>
      <c r="D418" s="196"/>
      <c r="E418" s="193"/>
      <c r="F418" s="192"/>
      <c r="G418" s="193"/>
      <c r="H418" s="196"/>
      <c r="I418" s="195">
        <f>ROUND(I416+((A418*100+C418)-(A416*100+C416))*F417,2)</f>
        <v>0</v>
      </c>
      <c r="J418" s="194">
        <f>H418-I418</f>
        <v>0</v>
      </c>
      <c r="K418" s="193"/>
      <c r="L418" s="192"/>
      <c r="M418" s="191">
        <f>L418-I418+(D418/12)</f>
        <v>0</v>
      </c>
      <c r="O418" s="190"/>
    </row>
    <row r="419" spans="1:15" x14ac:dyDescent="0.2">
      <c r="A419" s="199"/>
      <c r="B419" s="198"/>
      <c r="C419" s="197"/>
      <c r="D419" s="196"/>
      <c r="E419" s="193"/>
      <c r="F419" s="192"/>
      <c r="G419" s="193"/>
      <c r="H419" s="196"/>
      <c r="I419" s="195"/>
      <c r="J419" s="202"/>
      <c r="K419" s="193"/>
      <c r="L419" s="192"/>
      <c r="M419" s="201"/>
      <c r="O419" s="200">
        <f>(A420*100+C420)-(A418*100+C418)</f>
        <v>0</v>
      </c>
    </row>
    <row r="420" spans="1:15" x14ac:dyDescent="0.2">
      <c r="A420" s="199"/>
      <c r="B420" s="198" t="s">
        <v>19</v>
      </c>
      <c r="C420" s="197"/>
      <c r="D420" s="196"/>
      <c r="E420" s="193"/>
      <c r="F420" s="192"/>
      <c r="G420" s="193"/>
      <c r="H420" s="196"/>
      <c r="I420" s="195">
        <f>ROUND(I418+((A420*100+C420)-(A418*100+C418))*F419,2)</f>
        <v>0</v>
      </c>
      <c r="J420" s="194">
        <f>H420-I420</f>
        <v>0</v>
      </c>
      <c r="K420" s="193"/>
      <c r="L420" s="192"/>
      <c r="M420" s="191">
        <f>L420-I420+(D420/12)</f>
        <v>0</v>
      </c>
      <c r="O420" s="190"/>
    </row>
    <row r="421" spans="1:15" x14ac:dyDescent="0.2">
      <c r="A421" s="199"/>
      <c r="B421" s="198"/>
      <c r="C421" s="197"/>
      <c r="D421" s="196"/>
      <c r="E421" s="193"/>
      <c r="F421" s="192"/>
      <c r="G421" s="193"/>
      <c r="H421" s="196"/>
      <c r="I421" s="195"/>
      <c r="J421" s="202"/>
      <c r="K421" s="193"/>
      <c r="L421" s="192"/>
      <c r="M421" s="201"/>
      <c r="O421" s="200">
        <f>(A422*100+C422)-(A420*100+C420)</f>
        <v>0</v>
      </c>
    </row>
    <row r="422" spans="1:15" x14ac:dyDescent="0.2">
      <c r="A422" s="199"/>
      <c r="B422" s="198" t="s">
        <v>19</v>
      </c>
      <c r="C422" s="197"/>
      <c r="D422" s="196"/>
      <c r="E422" s="193"/>
      <c r="F422" s="192"/>
      <c r="G422" s="193"/>
      <c r="H422" s="196"/>
      <c r="I422" s="195">
        <f>ROUND(I420+((A422*100+C422)-(A420*100+C420))*F421,2)</f>
        <v>0</v>
      </c>
      <c r="J422" s="194">
        <f>H422-I422</f>
        <v>0</v>
      </c>
      <c r="K422" s="193"/>
      <c r="L422" s="192"/>
      <c r="M422" s="191">
        <f>L422-I422+(D422/12)</f>
        <v>0</v>
      </c>
      <c r="O422" s="190"/>
    </row>
    <row r="423" spans="1:15" x14ac:dyDescent="0.2">
      <c r="A423" s="199"/>
      <c r="B423" s="198"/>
      <c r="C423" s="197"/>
      <c r="D423" s="196"/>
      <c r="E423" s="193"/>
      <c r="F423" s="192"/>
      <c r="G423" s="193"/>
      <c r="H423" s="196"/>
      <c r="I423" s="195"/>
      <c r="J423" s="202"/>
      <c r="K423" s="193"/>
      <c r="L423" s="192"/>
      <c r="M423" s="201"/>
      <c r="O423" s="200">
        <f>(A424*100+C424)-(A422*100+C422)</f>
        <v>0</v>
      </c>
    </row>
    <row r="424" spans="1:15" x14ac:dyDescent="0.2">
      <c r="A424" s="199"/>
      <c r="B424" s="198" t="s">
        <v>19</v>
      </c>
      <c r="C424" s="197"/>
      <c r="D424" s="196"/>
      <c r="E424" s="193"/>
      <c r="F424" s="192"/>
      <c r="G424" s="193"/>
      <c r="H424" s="196"/>
      <c r="I424" s="195">
        <f>ROUND(I422+((A424*100+C424)-(A422*100+C422))*F423,2)</f>
        <v>0</v>
      </c>
      <c r="J424" s="194">
        <f>H424-I424</f>
        <v>0</v>
      </c>
      <c r="K424" s="193"/>
      <c r="L424" s="192"/>
      <c r="M424" s="191">
        <f>L424-I424+(D424/12)</f>
        <v>0</v>
      </c>
      <c r="O424" s="190"/>
    </row>
    <row r="425" spans="1:15" x14ac:dyDescent="0.2">
      <c r="A425" s="199"/>
      <c r="B425" s="198"/>
      <c r="C425" s="197"/>
      <c r="D425" s="196"/>
      <c r="E425" s="193"/>
      <c r="F425" s="192"/>
      <c r="G425" s="193"/>
      <c r="H425" s="196"/>
      <c r="I425" s="195"/>
      <c r="J425" s="202"/>
      <c r="K425" s="193"/>
      <c r="L425" s="192"/>
      <c r="M425" s="201"/>
      <c r="O425" s="200">
        <f>(A426*100+C426)-(A424*100+C424)</f>
        <v>0</v>
      </c>
    </row>
    <row r="426" spans="1:15" x14ac:dyDescent="0.2">
      <c r="A426" s="199"/>
      <c r="B426" s="198" t="s">
        <v>19</v>
      </c>
      <c r="C426" s="197"/>
      <c r="D426" s="196"/>
      <c r="E426" s="193"/>
      <c r="F426" s="192"/>
      <c r="G426" s="193"/>
      <c r="H426" s="196"/>
      <c r="I426" s="195">
        <f>ROUND(I424+((A426*100+C426)-(A424*100+C424))*F425,2)</f>
        <v>0</v>
      </c>
      <c r="J426" s="194">
        <f>H426-I426</f>
        <v>0</v>
      </c>
      <c r="K426" s="193"/>
      <c r="L426" s="192"/>
      <c r="M426" s="191">
        <f>L426-I426+(D426/12)</f>
        <v>0</v>
      </c>
      <c r="O426" s="190"/>
    </row>
    <row r="427" spans="1:15" x14ac:dyDescent="0.2">
      <c r="A427" s="199"/>
      <c r="B427" s="198"/>
      <c r="C427" s="197"/>
      <c r="D427" s="196"/>
      <c r="E427" s="193"/>
      <c r="F427" s="192"/>
      <c r="G427" s="193"/>
      <c r="H427" s="196"/>
      <c r="I427" s="195"/>
      <c r="J427" s="202"/>
      <c r="K427" s="193"/>
      <c r="L427" s="192"/>
      <c r="M427" s="201"/>
      <c r="O427" s="200">
        <f>(A428*100+C428)-(A426*100+C426)</f>
        <v>0</v>
      </c>
    </row>
    <row r="428" spans="1:15" x14ac:dyDescent="0.2">
      <c r="A428" s="199"/>
      <c r="B428" s="198" t="s">
        <v>19</v>
      </c>
      <c r="C428" s="197"/>
      <c r="D428" s="196"/>
      <c r="E428" s="193"/>
      <c r="F428" s="192"/>
      <c r="G428" s="193"/>
      <c r="H428" s="203"/>
      <c r="I428" s="195">
        <f>ROUND(I426+((A428*100+C428)-(A426*100+C426))*F427,2)</f>
        <v>0</v>
      </c>
      <c r="J428" s="194">
        <f>H428-I428</f>
        <v>0</v>
      </c>
      <c r="K428" s="193"/>
      <c r="L428" s="192"/>
      <c r="M428" s="191">
        <f>L428-I428+(D428/12)</f>
        <v>0</v>
      </c>
      <c r="O428" s="190"/>
    </row>
    <row r="429" spans="1:15" x14ac:dyDescent="0.2">
      <c r="A429" s="199"/>
      <c r="B429" s="198"/>
      <c r="C429" s="197"/>
      <c r="D429" s="196"/>
      <c r="E429" s="193"/>
      <c r="F429" s="192"/>
      <c r="G429" s="193"/>
      <c r="H429" s="203"/>
      <c r="I429" s="195"/>
      <c r="J429" s="202"/>
      <c r="K429" s="193"/>
      <c r="L429" s="192"/>
      <c r="M429" s="201"/>
      <c r="O429" s="200">
        <f>(A430*100+C430)-(A428*100+C428)</f>
        <v>0</v>
      </c>
    </row>
    <row r="430" spans="1:15" x14ac:dyDescent="0.2">
      <c r="A430" s="199"/>
      <c r="B430" s="198" t="s">
        <v>19</v>
      </c>
      <c r="C430" s="197"/>
      <c r="D430" s="196"/>
      <c r="E430" s="193"/>
      <c r="F430" s="192"/>
      <c r="G430" s="193"/>
      <c r="H430" s="203"/>
      <c r="I430" s="195">
        <f>ROUND(I428+((A430*100+C430)-(A428*100+C428))*F429,2)</f>
        <v>0</v>
      </c>
      <c r="J430" s="194">
        <f>H430-I430</f>
        <v>0</v>
      </c>
      <c r="K430" s="193"/>
      <c r="L430" s="192"/>
      <c r="M430" s="191">
        <f>L430-I430+(D430/12)</f>
        <v>0</v>
      </c>
      <c r="O430" s="190"/>
    </row>
    <row r="431" spans="1:15" x14ac:dyDescent="0.2">
      <c r="A431" s="199"/>
      <c r="B431" s="198"/>
      <c r="C431" s="197"/>
      <c r="D431" s="196"/>
      <c r="E431" s="193"/>
      <c r="F431" s="192"/>
      <c r="G431" s="193"/>
      <c r="H431" s="203"/>
      <c r="I431" s="195"/>
      <c r="J431" s="202"/>
      <c r="K431" s="193"/>
      <c r="L431" s="192"/>
      <c r="M431" s="201"/>
      <c r="O431" s="200">
        <f>(A432*100+C432)-(A430*100+C430)</f>
        <v>0</v>
      </c>
    </row>
    <row r="432" spans="1:15" x14ac:dyDescent="0.2">
      <c r="A432" s="199"/>
      <c r="B432" s="198" t="s">
        <v>19</v>
      </c>
      <c r="C432" s="197"/>
      <c r="D432" s="196"/>
      <c r="E432" s="193"/>
      <c r="F432" s="192"/>
      <c r="G432" s="193"/>
      <c r="H432" s="203"/>
      <c r="I432" s="195">
        <f>ROUND(I430+((A432*100+C432)-(A430*100+C430))*F431,2)</f>
        <v>0</v>
      </c>
      <c r="J432" s="194">
        <f>H432-I432</f>
        <v>0</v>
      </c>
      <c r="K432" s="193"/>
      <c r="L432" s="192"/>
      <c r="M432" s="191">
        <f>L432-I432+(D432/12)</f>
        <v>0</v>
      </c>
      <c r="O432" s="190"/>
    </row>
    <row r="433" spans="1:15" x14ac:dyDescent="0.2">
      <c r="A433" s="199"/>
      <c r="B433" s="198"/>
      <c r="C433" s="197"/>
      <c r="D433" s="196"/>
      <c r="E433" s="193"/>
      <c r="F433" s="192"/>
      <c r="G433" s="193"/>
      <c r="H433" s="203"/>
      <c r="I433" s="195"/>
      <c r="J433" s="202"/>
      <c r="K433" s="193"/>
      <c r="L433" s="192"/>
      <c r="M433" s="201"/>
      <c r="O433" s="200">
        <f>(A434*100+C434)-(A432*100+C432)</f>
        <v>0</v>
      </c>
    </row>
    <row r="434" spans="1:15" x14ac:dyDescent="0.2">
      <c r="A434" s="199"/>
      <c r="B434" s="198" t="s">
        <v>19</v>
      </c>
      <c r="C434" s="197"/>
      <c r="D434" s="196"/>
      <c r="E434" s="193"/>
      <c r="F434" s="192"/>
      <c r="G434" s="193"/>
      <c r="H434" s="203"/>
      <c r="I434" s="195">
        <f>ROUND(I432+((A434*100+C434)-(A432*100+C432))*F433,2)</f>
        <v>0</v>
      </c>
      <c r="J434" s="194">
        <f>H434-I434</f>
        <v>0</v>
      </c>
      <c r="K434" s="193"/>
      <c r="L434" s="192"/>
      <c r="M434" s="191">
        <f>L434-I434+(D434/12)</f>
        <v>0</v>
      </c>
      <c r="O434" s="190"/>
    </row>
    <row r="435" spans="1:15" x14ac:dyDescent="0.2">
      <c r="A435" s="199"/>
      <c r="B435" s="198"/>
      <c r="C435" s="197"/>
      <c r="D435" s="196"/>
      <c r="E435" s="193"/>
      <c r="F435" s="192"/>
      <c r="G435" s="193"/>
      <c r="H435" s="203"/>
      <c r="I435" s="195"/>
      <c r="J435" s="202"/>
      <c r="K435" s="193"/>
      <c r="L435" s="192"/>
      <c r="M435" s="201"/>
      <c r="O435" s="200">
        <f>(A436*100+C436)-(A434*100+C434)</f>
        <v>0</v>
      </c>
    </row>
    <row r="436" spans="1:15" x14ac:dyDescent="0.2">
      <c r="A436" s="199"/>
      <c r="B436" s="198" t="s">
        <v>19</v>
      </c>
      <c r="C436" s="197"/>
      <c r="D436" s="196"/>
      <c r="E436" s="193"/>
      <c r="F436" s="192"/>
      <c r="G436" s="193"/>
      <c r="H436" s="203"/>
      <c r="I436" s="195">
        <f>ROUND(I434+((A436*100+C436)-(A434*100+C434))*F435,2)</f>
        <v>0</v>
      </c>
      <c r="J436" s="194">
        <f>H436-I436</f>
        <v>0</v>
      </c>
      <c r="K436" s="193"/>
      <c r="L436" s="192"/>
      <c r="M436" s="191">
        <f>L436-I436+(D436/12)</f>
        <v>0</v>
      </c>
      <c r="O436" s="190"/>
    </row>
    <row r="437" spans="1:15" x14ac:dyDescent="0.2">
      <c r="A437" s="199"/>
      <c r="B437" s="198"/>
      <c r="C437" s="197"/>
      <c r="D437" s="196"/>
      <c r="E437" s="193"/>
      <c r="F437" s="192"/>
      <c r="G437" s="193"/>
      <c r="H437" s="203"/>
      <c r="I437" s="195"/>
      <c r="J437" s="202"/>
      <c r="K437" s="193"/>
      <c r="L437" s="192"/>
      <c r="M437" s="201"/>
      <c r="O437" s="200">
        <f>(A438*100+C438)-(A436*100+C436)</f>
        <v>0</v>
      </c>
    </row>
    <row r="438" spans="1:15" x14ac:dyDescent="0.2">
      <c r="A438" s="199"/>
      <c r="B438" s="198" t="s">
        <v>19</v>
      </c>
      <c r="C438" s="197"/>
      <c r="D438" s="196"/>
      <c r="E438" s="193"/>
      <c r="F438" s="192"/>
      <c r="G438" s="193"/>
      <c r="H438" s="203"/>
      <c r="I438" s="195">
        <f>ROUND(I436+((A438*100+C438)-(A436*100+C436))*F437,2)</f>
        <v>0</v>
      </c>
      <c r="J438" s="194">
        <f>H438-I438</f>
        <v>0</v>
      </c>
      <c r="K438" s="193"/>
      <c r="L438" s="192"/>
      <c r="M438" s="191">
        <f>L438-I438+(D438/12)</f>
        <v>0</v>
      </c>
      <c r="O438" s="190"/>
    </row>
    <row r="439" spans="1:15" x14ac:dyDescent="0.2">
      <c r="A439" s="199"/>
      <c r="B439" s="198"/>
      <c r="C439" s="197"/>
      <c r="D439" s="196"/>
      <c r="E439" s="193"/>
      <c r="F439" s="192"/>
      <c r="G439" s="193"/>
      <c r="H439" s="203"/>
      <c r="I439" s="195"/>
      <c r="J439" s="202"/>
      <c r="K439" s="193"/>
      <c r="L439" s="192"/>
      <c r="M439" s="201"/>
      <c r="O439" s="200">
        <f>(A440*100+C440)-(A438*100+C438)</f>
        <v>0</v>
      </c>
    </row>
    <row r="440" spans="1:15" x14ac:dyDescent="0.2">
      <c r="A440" s="199"/>
      <c r="B440" s="198" t="s">
        <v>19</v>
      </c>
      <c r="C440" s="197"/>
      <c r="D440" s="196"/>
      <c r="E440" s="193"/>
      <c r="F440" s="192"/>
      <c r="G440" s="193"/>
      <c r="H440" s="203"/>
      <c r="I440" s="195">
        <f>ROUND(I438+((A440*100+C440)-(A438*100+C438))*F439,2)</f>
        <v>0</v>
      </c>
      <c r="J440" s="194">
        <f>H440-I440</f>
        <v>0</v>
      </c>
      <c r="K440" s="193"/>
      <c r="L440" s="192"/>
      <c r="M440" s="191">
        <f>L440-I440+(D440/12)</f>
        <v>0</v>
      </c>
      <c r="O440" s="190"/>
    </row>
    <row r="441" spans="1:15" x14ac:dyDescent="0.2">
      <c r="A441" s="199"/>
      <c r="B441" s="198"/>
      <c r="C441" s="197"/>
      <c r="D441" s="196"/>
      <c r="E441" s="193"/>
      <c r="F441" s="192"/>
      <c r="G441" s="193"/>
      <c r="H441" s="203"/>
      <c r="I441" s="195"/>
      <c r="J441" s="202"/>
      <c r="K441" s="193"/>
      <c r="L441" s="192"/>
      <c r="M441" s="201"/>
      <c r="O441" s="200">
        <f>(A442*100+C442)-(A440*100+C440)</f>
        <v>0</v>
      </c>
    </row>
    <row r="442" spans="1:15" x14ac:dyDescent="0.2">
      <c r="A442" s="199"/>
      <c r="B442" s="198" t="s">
        <v>19</v>
      </c>
      <c r="C442" s="197"/>
      <c r="D442" s="196"/>
      <c r="E442" s="193"/>
      <c r="F442" s="192"/>
      <c r="G442" s="193"/>
      <c r="H442" s="203"/>
      <c r="I442" s="195">
        <f>ROUND(I440+((A442*100+C442)-(A440*100+C440))*F441,2)</f>
        <v>0</v>
      </c>
      <c r="J442" s="194">
        <f>H442-I442</f>
        <v>0</v>
      </c>
      <c r="K442" s="193"/>
      <c r="L442" s="192"/>
      <c r="M442" s="191">
        <f>L442-I442+(D442/12)</f>
        <v>0</v>
      </c>
      <c r="O442" s="190"/>
    </row>
    <row r="443" spans="1:15" x14ac:dyDescent="0.2">
      <c r="A443" s="199"/>
      <c r="B443" s="198"/>
      <c r="C443" s="197"/>
      <c r="D443" s="196"/>
      <c r="E443" s="193"/>
      <c r="F443" s="192"/>
      <c r="G443" s="193"/>
      <c r="H443" s="203"/>
      <c r="I443" s="195"/>
      <c r="J443" s="202"/>
      <c r="K443" s="193"/>
      <c r="L443" s="192"/>
      <c r="M443" s="201"/>
      <c r="O443" s="200">
        <f>(A444*100+C444)-(A442*100+C442)</f>
        <v>0</v>
      </c>
    </row>
    <row r="444" spans="1:15" x14ac:dyDescent="0.2">
      <c r="A444" s="199"/>
      <c r="B444" s="198" t="s">
        <v>19</v>
      </c>
      <c r="C444" s="197"/>
      <c r="D444" s="196"/>
      <c r="E444" s="193"/>
      <c r="F444" s="192"/>
      <c r="G444" s="193"/>
      <c r="H444" s="203"/>
      <c r="I444" s="195">
        <f>ROUND(I442+((A444*100+C444)-(A442*100+C442))*F443,2)</f>
        <v>0</v>
      </c>
      <c r="J444" s="194">
        <f>H444-I444</f>
        <v>0</v>
      </c>
      <c r="K444" s="193"/>
      <c r="L444" s="192"/>
      <c r="M444" s="191">
        <f>L444-I444+(D444/12)</f>
        <v>0</v>
      </c>
      <c r="O444" s="190"/>
    </row>
    <row r="445" spans="1:15" x14ac:dyDescent="0.2">
      <c r="A445" s="199"/>
      <c r="B445" s="198"/>
      <c r="C445" s="197"/>
      <c r="D445" s="196"/>
      <c r="E445" s="193"/>
      <c r="F445" s="192"/>
      <c r="G445" s="193"/>
      <c r="H445" s="203"/>
      <c r="I445" s="195"/>
      <c r="J445" s="202"/>
      <c r="K445" s="193"/>
      <c r="L445" s="192"/>
      <c r="M445" s="201"/>
      <c r="O445" s="200">
        <f>(A446*100+C446)-(A444*100+C444)</f>
        <v>0</v>
      </c>
    </row>
    <row r="446" spans="1:15" x14ac:dyDescent="0.2">
      <c r="A446" s="199"/>
      <c r="B446" s="198" t="s">
        <v>19</v>
      </c>
      <c r="C446" s="197"/>
      <c r="D446" s="196"/>
      <c r="E446" s="193"/>
      <c r="F446" s="192"/>
      <c r="G446" s="193"/>
      <c r="H446" s="196"/>
      <c r="I446" s="195">
        <f>ROUND(I444+((A446*100+C446)-(A444*100+C444))*F445,2)</f>
        <v>0</v>
      </c>
      <c r="J446" s="194">
        <f>H446-I446</f>
        <v>0</v>
      </c>
      <c r="K446" s="193"/>
      <c r="L446" s="192"/>
      <c r="M446" s="191">
        <f>L446-I446+(D446/12)</f>
        <v>0</v>
      </c>
      <c r="O446" s="190"/>
    </row>
    <row r="447" spans="1:15" x14ac:dyDescent="0.2">
      <c r="A447" s="199"/>
      <c r="B447" s="198"/>
      <c r="C447" s="197"/>
      <c r="D447" s="196"/>
      <c r="E447" s="193"/>
      <c r="F447" s="192"/>
      <c r="G447" s="193"/>
      <c r="H447" s="196"/>
      <c r="I447" s="195"/>
      <c r="J447" s="202"/>
      <c r="K447" s="193"/>
      <c r="L447" s="192"/>
      <c r="M447" s="201"/>
      <c r="O447" s="200">
        <f>(A448*100+C448)-(A446*100+C446)</f>
        <v>0</v>
      </c>
    </row>
    <row r="448" spans="1:15" x14ac:dyDescent="0.2">
      <c r="A448" s="199"/>
      <c r="B448" s="198" t="s">
        <v>19</v>
      </c>
      <c r="C448" s="197"/>
      <c r="D448" s="196"/>
      <c r="E448" s="193"/>
      <c r="F448" s="192"/>
      <c r="G448" s="193"/>
      <c r="H448" s="196"/>
      <c r="I448" s="195">
        <f>ROUND(I446+((A448*100+C448)-(A446*100+C446))*F447,2)</f>
        <v>0</v>
      </c>
      <c r="J448" s="194">
        <f>H448-I448</f>
        <v>0</v>
      </c>
      <c r="K448" s="193"/>
      <c r="L448" s="192"/>
      <c r="M448" s="191">
        <f>L448-I448+(D448/12)</f>
        <v>0</v>
      </c>
      <c r="O448" s="190"/>
    </row>
    <row r="449" spans="1:15" x14ac:dyDescent="0.2">
      <c r="A449" s="199"/>
      <c r="B449" s="198"/>
      <c r="C449" s="197"/>
      <c r="D449" s="196"/>
      <c r="E449" s="193"/>
      <c r="F449" s="192"/>
      <c r="G449" s="193"/>
      <c r="H449" s="196"/>
      <c r="I449" s="195"/>
      <c r="J449" s="202"/>
      <c r="K449" s="193"/>
      <c r="L449" s="192"/>
      <c r="M449" s="201"/>
      <c r="O449" s="200">
        <f>(A450*100+C450)-(A448*100+C448)</f>
        <v>0</v>
      </c>
    </row>
    <row r="450" spans="1:15" x14ac:dyDescent="0.2">
      <c r="A450" s="199"/>
      <c r="B450" s="198" t="s">
        <v>19</v>
      </c>
      <c r="C450" s="197"/>
      <c r="D450" s="196"/>
      <c r="E450" s="193"/>
      <c r="F450" s="192"/>
      <c r="G450" s="193"/>
      <c r="H450" s="196"/>
      <c r="I450" s="195">
        <f>ROUND(I448+((A450*100+C450)-(A448*100+C448))*F449,2)</f>
        <v>0</v>
      </c>
      <c r="J450" s="194">
        <f>H450-I450</f>
        <v>0</v>
      </c>
      <c r="K450" s="193"/>
      <c r="L450" s="192"/>
      <c r="M450" s="191">
        <f>L450-I450+(D450/12)</f>
        <v>0</v>
      </c>
      <c r="O450" s="190"/>
    </row>
    <row r="451" spans="1:15" x14ac:dyDescent="0.2">
      <c r="A451" s="199"/>
      <c r="B451" s="198"/>
      <c r="C451" s="197"/>
      <c r="D451" s="196"/>
      <c r="E451" s="193"/>
      <c r="F451" s="192"/>
      <c r="G451" s="193"/>
      <c r="H451" s="203"/>
      <c r="I451" s="195"/>
      <c r="J451" s="202"/>
      <c r="K451" s="193"/>
      <c r="L451" s="192"/>
      <c r="M451" s="201"/>
      <c r="O451" s="200">
        <f>(A452*100+C452)-(A450*100+C450)</f>
        <v>0</v>
      </c>
    </row>
    <row r="452" spans="1:15" x14ac:dyDescent="0.2">
      <c r="A452" s="199"/>
      <c r="B452" s="198" t="s">
        <v>19</v>
      </c>
      <c r="C452" s="197"/>
      <c r="D452" s="196"/>
      <c r="E452" s="193"/>
      <c r="F452" s="192"/>
      <c r="G452" s="193"/>
      <c r="H452" s="203"/>
      <c r="I452" s="195">
        <f>ROUND(I450+((A452*100+C452)-(A450*100+C450))*F451,2)</f>
        <v>0</v>
      </c>
      <c r="J452" s="194">
        <f>H452-I452</f>
        <v>0</v>
      </c>
      <c r="K452" s="193"/>
      <c r="L452" s="192"/>
      <c r="M452" s="191">
        <f>L452-I452+(D452/12)</f>
        <v>0</v>
      </c>
      <c r="O452" s="190"/>
    </row>
    <row r="453" spans="1:15" x14ac:dyDescent="0.2">
      <c r="A453" s="199"/>
      <c r="B453" s="198"/>
      <c r="C453" s="197"/>
      <c r="D453" s="196"/>
      <c r="E453" s="193"/>
      <c r="F453" s="192"/>
      <c r="G453" s="193"/>
      <c r="H453" s="203"/>
      <c r="I453" s="195"/>
      <c r="J453" s="202"/>
      <c r="K453" s="193"/>
      <c r="L453" s="192"/>
      <c r="M453" s="201"/>
      <c r="O453" s="200">
        <f>(A454*100+C454)-(A452*100+C452)</f>
        <v>0</v>
      </c>
    </row>
    <row r="454" spans="1:15" x14ac:dyDescent="0.2">
      <c r="A454" s="199"/>
      <c r="B454" s="198" t="s">
        <v>19</v>
      </c>
      <c r="C454" s="197"/>
      <c r="D454" s="196"/>
      <c r="E454" s="193"/>
      <c r="F454" s="192"/>
      <c r="G454" s="193"/>
      <c r="H454" s="203"/>
      <c r="I454" s="195">
        <f>ROUND(I452+((A454*100+C454)-(A452*100+C452))*F453,2)</f>
        <v>0</v>
      </c>
      <c r="J454" s="194">
        <f>H454-I454</f>
        <v>0</v>
      </c>
      <c r="K454" s="193"/>
      <c r="L454" s="192"/>
      <c r="M454" s="191">
        <f>L454-I454+(D454/12)</f>
        <v>0</v>
      </c>
      <c r="O454" s="190"/>
    </row>
    <row r="455" spans="1:15" x14ac:dyDescent="0.2">
      <c r="A455" s="199"/>
      <c r="B455" s="198"/>
      <c r="C455" s="197"/>
      <c r="D455" s="196"/>
      <c r="E455" s="193"/>
      <c r="F455" s="192"/>
      <c r="G455" s="193"/>
      <c r="H455" s="203"/>
      <c r="I455" s="195"/>
      <c r="J455" s="202"/>
      <c r="K455" s="193"/>
      <c r="L455" s="192"/>
      <c r="M455" s="201"/>
      <c r="O455" s="200">
        <f>(A456*100+C456)-(A454*100+C454)</f>
        <v>0</v>
      </c>
    </row>
    <row r="456" spans="1:15" x14ac:dyDescent="0.2">
      <c r="A456" s="199"/>
      <c r="B456" s="198" t="s">
        <v>19</v>
      </c>
      <c r="C456" s="197"/>
      <c r="D456" s="196"/>
      <c r="E456" s="193"/>
      <c r="F456" s="192"/>
      <c r="G456" s="193"/>
      <c r="H456" s="196"/>
      <c r="I456" s="195">
        <f>ROUND(I454+((A456*100+C456)-(A454*100+C454))*F455,2)</f>
        <v>0</v>
      </c>
      <c r="J456" s="194">
        <f>H456-I456</f>
        <v>0</v>
      </c>
      <c r="K456" s="193"/>
      <c r="L456" s="192"/>
      <c r="M456" s="191">
        <f>L456-I456+(D456/12)</f>
        <v>0</v>
      </c>
      <c r="O456" s="190"/>
    </row>
    <row r="457" spans="1:15" x14ac:dyDescent="0.2">
      <c r="A457" s="199"/>
      <c r="B457" s="198"/>
      <c r="C457" s="197"/>
      <c r="D457" s="196"/>
      <c r="E457" s="193"/>
      <c r="F457" s="192"/>
      <c r="G457" s="193"/>
      <c r="H457" s="196"/>
      <c r="I457" s="195"/>
      <c r="J457" s="202"/>
      <c r="K457" s="193"/>
      <c r="L457" s="192"/>
      <c r="M457" s="201"/>
      <c r="O457" s="200">
        <f>(A458*100+C458)-(A456*100+C456)</f>
        <v>0</v>
      </c>
    </row>
    <row r="458" spans="1:15" x14ac:dyDescent="0.2">
      <c r="A458" s="199"/>
      <c r="B458" s="198" t="s">
        <v>19</v>
      </c>
      <c r="C458" s="197"/>
      <c r="D458" s="196"/>
      <c r="E458" s="193"/>
      <c r="F458" s="192"/>
      <c r="G458" s="193"/>
      <c r="H458" s="196"/>
      <c r="I458" s="195">
        <f>ROUND(I456+((A458*100+C458)-(A456*100+C456))*F457,2)</f>
        <v>0</v>
      </c>
      <c r="J458" s="194">
        <f>H458-I458</f>
        <v>0</v>
      </c>
      <c r="K458" s="193"/>
      <c r="L458" s="192"/>
      <c r="M458" s="191">
        <f>L458-I458+(D458/12)</f>
        <v>0</v>
      </c>
      <c r="O458" s="190"/>
    </row>
    <row r="459" spans="1:15" x14ac:dyDescent="0.2">
      <c r="A459" s="199"/>
      <c r="B459" s="198"/>
      <c r="C459" s="197"/>
      <c r="D459" s="196"/>
      <c r="E459" s="193"/>
      <c r="F459" s="192"/>
      <c r="G459" s="193"/>
      <c r="H459" s="196"/>
      <c r="I459" s="195"/>
      <c r="J459" s="202"/>
      <c r="K459" s="193"/>
      <c r="L459" s="192"/>
      <c r="M459" s="201"/>
      <c r="O459" s="200">
        <f>(A460*100+C460)-(A458*100+C458)</f>
        <v>0</v>
      </c>
    </row>
    <row r="460" spans="1:15" x14ac:dyDescent="0.2">
      <c r="A460" s="199"/>
      <c r="B460" s="198" t="s">
        <v>19</v>
      </c>
      <c r="C460" s="197"/>
      <c r="D460" s="196"/>
      <c r="E460" s="193"/>
      <c r="F460" s="192"/>
      <c r="G460" s="193"/>
      <c r="H460" s="196"/>
      <c r="I460" s="195">
        <f>ROUND(I458+((A460*100+C460)-(A458*100+C458))*F459,2)</f>
        <v>0</v>
      </c>
      <c r="J460" s="194">
        <f>H460-I460</f>
        <v>0</v>
      </c>
      <c r="K460" s="193"/>
      <c r="L460" s="192"/>
      <c r="M460" s="191">
        <f>L460-I460+(D460/12)</f>
        <v>0</v>
      </c>
      <c r="O460" s="190"/>
    </row>
    <row r="461" spans="1:15" x14ac:dyDescent="0.2">
      <c r="A461" s="199"/>
      <c r="B461" s="198"/>
      <c r="C461" s="197"/>
      <c r="D461" s="196"/>
      <c r="E461" s="193"/>
      <c r="F461" s="192"/>
      <c r="G461" s="193"/>
      <c r="H461" s="196"/>
      <c r="I461" s="195"/>
      <c r="J461" s="202"/>
      <c r="K461" s="193"/>
      <c r="L461" s="192"/>
      <c r="M461" s="201"/>
      <c r="O461" s="200">
        <f>(A462*100+C462)-(A460*100+C460)</f>
        <v>0</v>
      </c>
    </row>
    <row r="462" spans="1:15" x14ac:dyDescent="0.2">
      <c r="A462" s="199"/>
      <c r="B462" s="198" t="s">
        <v>19</v>
      </c>
      <c r="C462" s="197"/>
      <c r="D462" s="196"/>
      <c r="E462" s="193"/>
      <c r="F462" s="192"/>
      <c r="G462" s="193"/>
      <c r="H462" s="196"/>
      <c r="I462" s="195">
        <f>ROUND(I460+((A462*100+C462)-(A460*100+C460))*F461,2)</f>
        <v>0</v>
      </c>
      <c r="J462" s="194">
        <f>H462-I462</f>
        <v>0</v>
      </c>
      <c r="K462" s="193"/>
      <c r="L462" s="192"/>
      <c r="M462" s="191">
        <f>L462-I462+(D462/12)</f>
        <v>0</v>
      </c>
      <c r="O462" s="190"/>
    </row>
    <row r="463" spans="1:15" x14ac:dyDescent="0.2">
      <c r="A463" s="199"/>
      <c r="B463" s="198"/>
      <c r="C463" s="197"/>
      <c r="D463" s="196"/>
      <c r="E463" s="193"/>
      <c r="F463" s="192"/>
      <c r="G463" s="193"/>
      <c r="H463" s="196"/>
      <c r="I463" s="195"/>
      <c r="J463" s="202"/>
      <c r="K463" s="193"/>
      <c r="L463" s="192"/>
      <c r="M463" s="201"/>
      <c r="O463" s="200">
        <f>(A464*100+C464)-(A462*100+C462)</f>
        <v>0</v>
      </c>
    </row>
    <row r="464" spans="1:15" x14ac:dyDescent="0.2">
      <c r="A464" s="199"/>
      <c r="B464" s="198" t="s">
        <v>19</v>
      </c>
      <c r="C464" s="197"/>
      <c r="D464" s="196"/>
      <c r="E464" s="193"/>
      <c r="F464" s="192"/>
      <c r="G464" s="193"/>
      <c r="H464" s="196"/>
      <c r="I464" s="195">
        <f>ROUND(I462+((A464*100+C464)-(A462*100+C462))*F463,2)</f>
        <v>0</v>
      </c>
      <c r="J464" s="194">
        <f>H464-I464</f>
        <v>0</v>
      </c>
      <c r="K464" s="193"/>
      <c r="L464" s="192"/>
      <c r="M464" s="191">
        <f>L464-I464+(D464/12)</f>
        <v>0</v>
      </c>
      <c r="O464" s="190"/>
    </row>
    <row r="465" spans="1:15" x14ac:dyDescent="0.2">
      <c r="A465" s="199"/>
      <c r="B465" s="198"/>
      <c r="C465" s="197"/>
      <c r="D465" s="196"/>
      <c r="E465" s="193"/>
      <c r="F465" s="192"/>
      <c r="G465" s="193"/>
      <c r="H465" s="196"/>
      <c r="I465" s="195"/>
      <c r="J465" s="202"/>
      <c r="K465" s="193"/>
      <c r="L465" s="192"/>
      <c r="M465" s="201"/>
      <c r="O465" s="200">
        <f>(A466*100+C466)-(A464*100+C464)</f>
        <v>0</v>
      </c>
    </row>
    <row r="466" spans="1:15" x14ac:dyDescent="0.2">
      <c r="A466" s="199"/>
      <c r="B466" s="198" t="s">
        <v>19</v>
      </c>
      <c r="C466" s="197"/>
      <c r="D466" s="196"/>
      <c r="E466" s="193"/>
      <c r="F466" s="192"/>
      <c r="G466" s="193"/>
      <c r="H466" s="196"/>
      <c r="I466" s="195">
        <f>ROUND(I464+((A466*100+C466)-(A464*100+C464))*F465,2)</f>
        <v>0</v>
      </c>
      <c r="J466" s="194">
        <f>H466-I466</f>
        <v>0</v>
      </c>
      <c r="K466" s="193"/>
      <c r="L466" s="192"/>
      <c r="M466" s="191">
        <f>L466-I466+(D466/12)</f>
        <v>0</v>
      </c>
      <c r="O466" s="190"/>
    </row>
    <row r="467" spans="1:15" x14ac:dyDescent="0.2">
      <c r="A467" s="199"/>
      <c r="B467" s="198"/>
      <c r="C467" s="197"/>
      <c r="D467" s="196"/>
      <c r="E467" s="193"/>
      <c r="F467" s="192"/>
      <c r="G467" s="193"/>
      <c r="H467" s="196"/>
      <c r="I467" s="195"/>
      <c r="J467" s="202"/>
      <c r="K467" s="193"/>
      <c r="L467" s="192"/>
      <c r="M467" s="201"/>
      <c r="O467" s="200">
        <f>(A468*100+C468)-(A466*100+C466)</f>
        <v>0</v>
      </c>
    </row>
    <row r="468" spans="1:15" x14ac:dyDescent="0.2">
      <c r="A468" s="199"/>
      <c r="B468" s="198" t="s">
        <v>19</v>
      </c>
      <c r="C468" s="197"/>
      <c r="D468" s="196"/>
      <c r="E468" s="193"/>
      <c r="F468" s="192"/>
      <c r="G468" s="193"/>
      <c r="H468" s="196"/>
      <c r="I468" s="195">
        <f>ROUND(I466+((A468*100+C468)-(A466*100+C466))*F467,2)</f>
        <v>0</v>
      </c>
      <c r="J468" s="194">
        <f>H468-I468</f>
        <v>0</v>
      </c>
      <c r="K468" s="193"/>
      <c r="L468" s="192"/>
      <c r="M468" s="191">
        <f>L468-I468+(D468/12)</f>
        <v>0</v>
      </c>
      <c r="O468" s="190"/>
    </row>
    <row r="469" spans="1:15" x14ac:dyDescent="0.2">
      <c r="A469" s="199"/>
      <c r="B469" s="198"/>
      <c r="C469" s="197"/>
      <c r="D469" s="196"/>
      <c r="E469" s="193"/>
      <c r="F469" s="192"/>
      <c r="G469" s="193"/>
      <c r="H469" s="196"/>
      <c r="I469" s="195"/>
      <c r="J469" s="202"/>
      <c r="K469" s="193"/>
      <c r="L469" s="192"/>
      <c r="M469" s="201"/>
      <c r="O469" s="200">
        <f>(A470*100+C470)-(A468*100+C468)</f>
        <v>0</v>
      </c>
    </row>
    <row r="470" spans="1:15" x14ac:dyDescent="0.2">
      <c r="A470" s="199"/>
      <c r="B470" s="198" t="s">
        <v>19</v>
      </c>
      <c r="C470" s="197"/>
      <c r="D470" s="196"/>
      <c r="E470" s="193"/>
      <c r="F470" s="192"/>
      <c r="G470" s="193"/>
      <c r="H470" s="196"/>
      <c r="I470" s="195">
        <f>ROUND(I468+((A470*100+C470)-(A468*100+C468))*F469,2)</f>
        <v>0</v>
      </c>
      <c r="J470" s="194">
        <f>H470-I470</f>
        <v>0</v>
      </c>
      <c r="K470" s="193"/>
      <c r="L470" s="192"/>
      <c r="M470" s="191">
        <f>L470-I470+(D470/12)</f>
        <v>0</v>
      </c>
      <c r="O470" s="190"/>
    </row>
    <row r="471" spans="1:15" x14ac:dyDescent="0.2">
      <c r="A471" s="199"/>
      <c r="B471" s="198"/>
      <c r="C471" s="197"/>
      <c r="D471" s="196"/>
      <c r="E471" s="193"/>
      <c r="F471" s="192"/>
      <c r="G471" s="193"/>
      <c r="H471" s="196"/>
      <c r="I471" s="195"/>
      <c r="J471" s="202"/>
      <c r="K471" s="193"/>
      <c r="L471" s="192"/>
      <c r="M471" s="201"/>
      <c r="O471" s="200">
        <f>(A472*100+C472)-(A470*100+C470)</f>
        <v>0</v>
      </c>
    </row>
    <row r="472" spans="1:15" x14ac:dyDescent="0.2">
      <c r="A472" s="199"/>
      <c r="B472" s="198" t="s">
        <v>19</v>
      </c>
      <c r="C472" s="197"/>
      <c r="D472" s="196"/>
      <c r="E472" s="193"/>
      <c r="F472" s="192"/>
      <c r="G472" s="193"/>
      <c r="H472" s="203"/>
      <c r="I472" s="195">
        <f>ROUND(I470+((A472*100+C472)-(A470*100+C470))*F471,2)</f>
        <v>0</v>
      </c>
      <c r="J472" s="194">
        <f>H472-I472</f>
        <v>0</v>
      </c>
      <c r="K472" s="193"/>
      <c r="L472" s="192"/>
      <c r="M472" s="191">
        <f>L472-I472+(D472/12)</f>
        <v>0</v>
      </c>
      <c r="O472" s="190"/>
    </row>
    <row r="473" spans="1:15" x14ac:dyDescent="0.2">
      <c r="A473" s="199"/>
      <c r="B473" s="198"/>
      <c r="C473" s="197"/>
      <c r="D473" s="196"/>
      <c r="E473" s="193"/>
      <c r="F473" s="192"/>
      <c r="G473" s="193"/>
      <c r="H473" s="203"/>
      <c r="I473" s="195"/>
      <c r="J473" s="202"/>
      <c r="K473" s="193"/>
      <c r="L473" s="192"/>
      <c r="M473" s="201"/>
      <c r="O473" s="200">
        <f>(A474*100+C474)-(A472*100+C472)</f>
        <v>0</v>
      </c>
    </row>
    <row r="474" spans="1:15" x14ac:dyDescent="0.2">
      <c r="A474" s="199"/>
      <c r="B474" s="198" t="s">
        <v>19</v>
      </c>
      <c r="C474" s="197"/>
      <c r="D474" s="196"/>
      <c r="E474" s="193"/>
      <c r="F474" s="192"/>
      <c r="G474" s="193"/>
      <c r="H474" s="203"/>
      <c r="I474" s="195">
        <f>ROUND(I472+((A474*100+C474)-(A472*100+C472))*F473,2)</f>
        <v>0</v>
      </c>
      <c r="J474" s="194">
        <f>H474-I474</f>
        <v>0</v>
      </c>
      <c r="K474" s="193"/>
      <c r="L474" s="192"/>
      <c r="M474" s="191">
        <f>L474-I474+(D474/12)</f>
        <v>0</v>
      </c>
      <c r="O474" s="190"/>
    </row>
    <row r="475" spans="1:15" x14ac:dyDescent="0.2">
      <c r="A475" s="199"/>
      <c r="B475" s="198"/>
      <c r="C475" s="197"/>
      <c r="D475" s="196"/>
      <c r="E475" s="193"/>
      <c r="F475" s="192"/>
      <c r="G475" s="193"/>
      <c r="H475" s="203"/>
      <c r="I475" s="195"/>
      <c r="J475" s="202"/>
      <c r="K475" s="193"/>
      <c r="L475" s="192"/>
      <c r="M475" s="201"/>
      <c r="O475" s="200">
        <f>(A476*100+C476)-(A474*100+C474)</f>
        <v>0</v>
      </c>
    </row>
    <row r="476" spans="1:15" x14ac:dyDescent="0.2">
      <c r="A476" s="199"/>
      <c r="B476" s="198" t="s">
        <v>19</v>
      </c>
      <c r="C476" s="197"/>
      <c r="D476" s="196"/>
      <c r="E476" s="193"/>
      <c r="F476" s="192"/>
      <c r="G476" s="193"/>
      <c r="H476" s="203"/>
      <c r="I476" s="195">
        <f>ROUND(I474+((A476*100+C476)-(A474*100+C474))*F475,2)</f>
        <v>0</v>
      </c>
      <c r="J476" s="194">
        <f>H476-I476</f>
        <v>0</v>
      </c>
      <c r="K476" s="193"/>
      <c r="L476" s="192"/>
      <c r="M476" s="191">
        <f>L476-I476+(D476/12)</f>
        <v>0</v>
      </c>
      <c r="O476" s="190"/>
    </row>
    <row r="477" spans="1:15" x14ac:dyDescent="0.2">
      <c r="A477" s="199"/>
      <c r="B477" s="198"/>
      <c r="C477" s="197"/>
      <c r="D477" s="196"/>
      <c r="E477" s="193"/>
      <c r="F477" s="192"/>
      <c r="G477" s="193"/>
      <c r="H477" s="203"/>
      <c r="I477" s="195"/>
      <c r="J477" s="202"/>
      <c r="K477" s="193"/>
      <c r="L477" s="192"/>
      <c r="M477" s="201"/>
      <c r="O477" s="200">
        <f>(A478*100+C478)-(A476*100+C476)</f>
        <v>0</v>
      </c>
    </row>
    <row r="478" spans="1:15" x14ac:dyDescent="0.2">
      <c r="A478" s="199"/>
      <c r="B478" s="198" t="s">
        <v>19</v>
      </c>
      <c r="C478" s="197"/>
      <c r="D478" s="196"/>
      <c r="E478" s="193"/>
      <c r="F478" s="192"/>
      <c r="G478" s="193"/>
      <c r="H478" s="203"/>
      <c r="I478" s="195">
        <f>ROUND(I476+((A478*100+C478)-(A476*100+C476))*F477,2)</f>
        <v>0</v>
      </c>
      <c r="J478" s="194">
        <f>H478-I478</f>
        <v>0</v>
      </c>
      <c r="K478" s="193"/>
      <c r="L478" s="192"/>
      <c r="M478" s="191">
        <f>L478-I478+(D478/12)</f>
        <v>0</v>
      </c>
      <c r="O478" s="190"/>
    </row>
    <row r="479" spans="1:15" x14ac:dyDescent="0.2">
      <c r="A479" s="199"/>
      <c r="B479" s="198"/>
      <c r="C479" s="197"/>
      <c r="D479" s="196"/>
      <c r="E479" s="193"/>
      <c r="F479" s="192"/>
      <c r="G479" s="193"/>
      <c r="H479" s="203"/>
      <c r="I479" s="195"/>
      <c r="J479" s="202"/>
      <c r="K479" s="193"/>
      <c r="L479" s="192"/>
      <c r="M479" s="201"/>
      <c r="O479" s="200">
        <f>(A480*100+C480)-(A478*100+C478)</f>
        <v>0</v>
      </c>
    </row>
    <row r="480" spans="1:15" x14ac:dyDescent="0.2">
      <c r="A480" s="199"/>
      <c r="B480" s="198" t="s">
        <v>19</v>
      </c>
      <c r="C480" s="197"/>
      <c r="D480" s="196"/>
      <c r="E480" s="193"/>
      <c r="F480" s="192"/>
      <c r="G480" s="193"/>
      <c r="H480" s="203"/>
      <c r="I480" s="195">
        <f>ROUND(I478+((A480*100+C480)-(A478*100+C478))*F479,2)</f>
        <v>0</v>
      </c>
      <c r="J480" s="194">
        <f>H480-I480</f>
        <v>0</v>
      </c>
      <c r="K480" s="193"/>
      <c r="L480" s="192"/>
      <c r="M480" s="191">
        <f>L480-I480+(D480/12)</f>
        <v>0</v>
      </c>
      <c r="O480" s="190"/>
    </row>
    <row r="481" spans="1:15" x14ac:dyDescent="0.2">
      <c r="A481" s="199"/>
      <c r="B481" s="198"/>
      <c r="C481" s="197"/>
      <c r="D481" s="196"/>
      <c r="E481" s="193"/>
      <c r="F481" s="192"/>
      <c r="G481" s="193"/>
      <c r="H481" s="203"/>
      <c r="I481" s="195"/>
      <c r="J481" s="202"/>
      <c r="K481" s="193"/>
      <c r="L481" s="192"/>
      <c r="M481" s="201"/>
      <c r="O481" s="200">
        <f>(A482*100+C482)-(A480*100+C480)</f>
        <v>0</v>
      </c>
    </row>
    <row r="482" spans="1:15" x14ac:dyDescent="0.2">
      <c r="A482" s="199"/>
      <c r="B482" s="198" t="s">
        <v>19</v>
      </c>
      <c r="C482" s="197"/>
      <c r="D482" s="196"/>
      <c r="E482" s="193"/>
      <c r="F482" s="192"/>
      <c r="G482" s="193"/>
      <c r="H482" s="203"/>
      <c r="I482" s="195">
        <f>ROUND(I480+((A482*100+C482)-(A480*100+C480))*F481,2)</f>
        <v>0</v>
      </c>
      <c r="J482" s="194">
        <f>H482-I482</f>
        <v>0</v>
      </c>
      <c r="K482" s="193"/>
      <c r="L482" s="192"/>
      <c r="M482" s="191">
        <f>L482-I482+(D482/12)</f>
        <v>0</v>
      </c>
      <c r="O482" s="190"/>
    </row>
    <row r="483" spans="1:15" x14ac:dyDescent="0.2">
      <c r="A483" s="199"/>
      <c r="B483" s="198"/>
      <c r="C483" s="197"/>
      <c r="D483" s="196"/>
      <c r="E483" s="193"/>
      <c r="F483" s="192"/>
      <c r="G483" s="193"/>
      <c r="H483" s="203"/>
      <c r="I483" s="195"/>
      <c r="J483" s="202"/>
      <c r="K483" s="193"/>
      <c r="L483" s="192"/>
      <c r="M483" s="201"/>
      <c r="O483" s="200">
        <f>(A484*100+C484)-(A482*100+C482)</f>
        <v>0</v>
      </c>
    </row>
    <row r="484" spans="1:15" x14ac:dyDescent="0.2">
      <c r="A484" s="199"/>
      <c r="B484" s="198" t="s">
        <v>19</v>
      </c>
      <c r="C484" s="197"/>
      <c r="D484" s="196"/>
      <c r="E484" s="193"/>
      <c r="F484" s="192"/>
      <c r="G484" s="193"/>
      <c r="H484" s="203"/>
      <c r="I484" s="195">
        <f>ROUND(I482+((A484*100+C484)-(A482*100+C482))*F483,2)</f>
        <v>0</v>
      </c>
      <c r="J484" s="194">
        <f>H484-I484</f>
        <v>0</v>
      </c>
      <c r="K484" s="193"/>
      <c r="L484" s="192"/>
      <c r="M484" s="191">
        <f>L484-I484+(D484/12)</f>
        <v>0</v>
      </c>
      <c r="O484" s="190"/>
    </row>
    <row r="485" spans="1:15" x14ac:dyDescent="0.2">
      <c r="A485" s="199"/>
      <c r="B485" s="198"/>
      <c r="C485" s="197"/>
      <c r="D485" s="196"/>
      <c r="E485" s="193"/>
      <c r="F485" s="192"/>
      <c r="G485" s="193"/>
      <c r="H485" s="203"/>
      <c r="I485" s="195"/>
      <c r="J485" s="202"/>
      <c r="K485" s="193"/>
      <c r="L485" s="192"/>
      <c r="M485" s="201"/>
      <c r="O485" s="200">
        <f>(A486*100+C486)-(A484*100+C484)</f>
        <v>0</v>
      </c>
    </row>
    <row r="486" spans="1:15" x14ac:dyDescent="0.2">
      <c r="A486" s="199"/>
      <c r="B486" s="198" t="s">
        <v>19</v>
      </c>
      <c r="C486" s="197"/>
      <c r="D486" s="196"/>
      <c r="E486" s="193"/>
      <c r="F486" s="192"/>
      <c r="G486" s="193"/>
      <c r="H486" s="203"/>
      <c r="I486" s="195">
        <f>ROUND(I484+((A486*100+C486)-(A484*100+C484))*F485,2)</f>
        <v>0</v>
      </c>
      <c r="J486" s="194">
        <f>H486-I486</f>
        <v>0</v>
      </c>
      <c r="K486" s="193"/>
      <c r="L486" s="192"/>
      <c r="M486" s="191">
        <f>L486-I486+(D486/12)</f>
        <v>0</v>
      </c>
      <c r="O486" s="190"/>
    </row>
    <row r="487" spans="1:15" x14ac:dyDescent="0.2">
      <c r="A487" s="199"/>
      <c r="B487" s="198"/>
      <c r="C487" s="197"/>
      <c r="D487" s="196"/>
      <c r="E487" s="193"/>
      <c r="F487" s="192"/>
      <c r="G487" s="193"/>
      <c r="H487" s="203"/>
      <c r="I487" s="195"/>
      <c r="J487" s="202"/>
      <c r="K487" s="193"/>
      <c r="L487" s="192"/>
      <c r="M487" s="201"/>
      <c r="O487" s="200">
        <f>(A488*100+C488)-(A486*100+C486)</f>
        <v>0</v>
      </c>
    </row>
    <row r="488" spans="1:15" x14ac:dyDescent="0.2">
      <c r="A488" s="199"/>
      <c r="B488" s="198" t="s">
        <v>19</v>
      </c>
      <c r="C488" s="197"/>
      <c r="D488" s="196"/>
      <c r="E488" s="193"/>
      <c r="F488" s="192"/>
      <c r="G488" s="193"/>
      <c r="H488" s="203"/>
      <c r="I488" s="195">
        <f>ROUND(I486+((A488*100+C488)-(A486*100+C486))*F487,2)</f>
        <v>0</v>
      </c>
      <c r="J488" s="194">
        <f>H488-I488</f>
        <v>0</v>
      </c>
      <c r="K488" s="193"/>
      <c r="L488" s="192"/>
      <c r="M488" s="191">
        <f>L488-I488+(D488/12)</f>
        <v>0</v>
      </c>
      <c r="O488" s="190"/>
    </row>
    <row r="489" spans="1:15" x14ac:dyDescent="0.2">
      <c r="A489" s="199"/>
      <c r="B489" s="198"/>
      <c r="C489" s="197"/>
      <c r="D489" s="196"/>
      <c r="E489" s="193"/>
      <c r="F489" s="192"/>
      <c r="G489" s="193"/>
      <c r="H489" s="203"/>
      <c r="I489" s="195"/>
      <c r="J489" s="202"/>
      <c r="K489" s="193"/>
      <c r="L489" s="192"/>
      <c r="M489" s="201"/>
      <c r="O489" s="200">
        <f>(A490*100+C490)-(A488*100+C488)</f>
        <v>0</v>
      </c>
    </row>
    <row r="490" spans="1:15" x14ac:dyDescent="0.2">
      <c r="A490" s="199"/>
      <c r="B490" s="198" t="s">
        <v>19</v>
      </c>
      <c r="C490" s="197"/>
      <c r="D490" s="196"/>
      <c r="E490" s="193"/>
      <c r="F490" s="192"/>
      <c r="G490" s="193"/>
      <c r="H490" s="196"/>
      <c r="I490" s="195">
        <f>ROUND(I488+((A490*100+C490)-(A488*100+C488))*F489,2)</f>
        <v>0</v>
      </c>
      <c r="J490" s="194">
        <f>H490-I490</f>
        <v>0</v>
      </c>
      <c r="K490" s="193"/>
      <c r="L490" s="192"/>
      <c r="M490" s="191">
        <f>L490-I490+(D490/12)</f>
        <v>0</v>
      </c>
      <c r="O490" s="190"/>
    </row>
    <row r="491" spans="1:15" x14ac:dyDescent="0.2">
      <c r="A491" s="199"/>
      <c r="B491" s="198"/>
      <c r="C491" s="197"/>
      <c r="D491" s="196"/>
      <c r="E491" s="193"/>
      <c r="F491" s="192"/>
      <c r="G491" s="193"/>
      <c r="H491" s="196"/>
      <c r="I491" s="195"/>
      <c r="J491" s="202"/>
      <c r="K491" s="193"/>
      <c r="L491" s="192"/>
      <c r="M491" s="201"/>
      <c r="O491" s="200">
        <f>(A492*100+C492)-(A490*100+C490)</f>
        <v>0</v>
      </c>
    </row>
    <row r="492" spans="1:15" x14ac:dyDescent="0.2">
      <c r="A492" s="199"/>
      <c r="B492" s="198" t="s">
        <v>19</v>
      </c>
      <c r="C492" s="197"/>
      <c r="D492" s="196"/>
      <c r="E492" s="193"/>
      <c r="F492" s="192"/>
      <c r="G492" s="193"/>
      <c r="H492" s="196"/>
      <c r="I492" s="195">
        <f>ROUND(I490+((A492*100+C492)-(A490*100+C490))*F491,2)</f>
        <v>0</v>
      </c>
      <c r="J492" s="194">
        <f>H492-I492</f>
        <v>0</v>
      </c>
      <c r="K492" s="193"/>
      <c r="L492" s="192"/>
      <c r="M492" s="191">
        <f>L492-I492+(D492/12)</f>
        <v>0</v>
      </c>
      <c r="O492" s="190"/>
    </row>
    <row r="493" spans="1:15" x14ac:dyDescent="0.2">
      <c r="A493" s="199"/>
      <c r="B493" s="198"/>
      <c r="C493" s="197"/>
      <c r="D493" s="196"/>
      <c r="E493" s="193"/>
      <c r="F493" s="192"/>
      <c r="G493" s="193"/>
      <c r="H493" s="196"/>
      <c r="I493" s="195"/>
      <c r="J493" s="202"/>
      <c r="K493" s="193"/>
      <c r="L493" s="192"/>
      <c r="M493" s="201"/>
      <c r="O493" s="200">
        <f>(A494*100+C494)-(A492*100+C492)</f>
        <v>0</v>
      </c>
    </row>
    <row r="494" spans="1:15" x14ac:dyDescent="0.2">
      <c r="A494" s="199"/>
      <c r="B494" s="198" t="s">
        <v>19</v>
      </c>
      <c r="C494" s="197"/>
      <c r="D494" s="196"/>
      <c r="E494" s="193"/>
      <c r="F494" s="192"/>
      <c r="G494" s="193"/>
      <c r="H494" s="196"/>
      <c r="I494" s="195">
        <f>ROUND(I492+((A494*100+C494)-(A492*100+C492))*F493,2)</f>
        <v>0</v>
      </c>
      <c r="J494" s="194">
        <f>H494-I494</f>
        <v>0</v>
      </c>
      <c r="K494" s="193"/>
      <c r="L494" s="192"/>
      <c r="M494" s="191">
        <f>L494-I494+(D494/12)</f>
        <v>0</v>
      </c>
      <c r="O494" s="190"/>
    </row>
    <row r="495" spans="1:15" x14ac:dyDescent="0.2">
      <c r="A495" s="199"/>
      <c r="B495" s="198"/>
      <c r="C495" s="197"/>
      <c r="D495" s="196"/>
      <c r="E495" s="193"/>
      <c r="F495" s="192"/>
      <c r="G495" s="193"/>
      <c r="H495" s="203"/>
      <c r="I495" s="195"/>
      <c r="J495" s="202"/>
      <c r="K495" s="193"/>
      <c r="L495" s="192"/>
      <c r="M495" s="201"/>
      <c r="O495" s="200">
        <f>(A496*100+C496)-(A494*100+C494)</f>
        <v>0</v>
      </c>
    </row>
    <row r="496" spans="1:15" x14ac:dyDescent="0.2">
      <c r="A496" s="199"/>
      <c r="B496" s="198" t="s">
        <v>19</v>
      </c>
      <c r="C496" s="197"/>
      <c r="D496" s="196"/>
      <c r="E496" s="193"/>
      <c r="F496" s="192"/>
      <c r="G496" s="193"/>
      <c r="H496" s="203"/>
      <c r="I496" s="195">
        <f>ROUND(I494+((A496*100+C496)-(A494*100+C494))*F495,2)</f>
        <v>0</v>
      </c>
      <c r="J496" s="194">
        <f>H496-I496</f>
        <v>0</v>
      </c>
      <c r="K496" s="193"/>
      <c r="L496" s="192"/>
      <c r="M496" s="191">
        <f>L496-I496+(D496/12)</f>
        <v>0</v>
      </c>
      <c r="O496" s="190"/>
    </row>
    <row r="497" spans="1:15" x14ac:dyDescent="0.2">
      <c r="A497" s="199"/>
      <c r="B497" s="198"/>
      <c r="C497" s="197"/>
      <c r="D497" s="196"/>
      <c r="E497" s="193"/>
      <c r="F497" s="192"/>
      <c r="G497" s="193"/>
      <c r="H497" s="203"/>
      <c r="I497" s="195"/>
      <c r="J497" s="202"/>
      <c r="K497" s="193"/>
      <c r="L497" s="192"/>
      <c r="M497" s="201"/>
      <c r="O497" s="200">
        <f>(A498*100+C498)-(A496*100+C496)</f>
        <v>0</v>
      </c>
    </row>
    <row r="498" spans="1:15" x14ac:dyDescent="0.2">
      <c r="A498" s="199"/>
      <c r="B498" s="198" t="s">
        <v>19</v>
      </c>
      <c r="C498" s="197"/>
      <c r="D498" s="196"/>
      <c r="E498" s="193"/>
      <c r="F498" s="192"/>
      <c r="G498" s="193"/>
      <c r="H498" s="203"/>
      <c r="I498" s="195">
        <f>ROUND(I496+((A498*100+C498)-(A496*100+C496))*F497,2)</f>
        <v>0</v>
      </c>
      <c r="J498" s="194">
        <f>H498-I498</f>
        <v>0</v>
      </c>
      <c r="K498" s="193"/>
      <c r="L498" s="192"/>
      <c r="M498" s="191">
        <f>L498-I498+(D498/12)</f>
        <v>0</v>
      </c>
      <c r="O498" s="190"/>
    </row>
    <row r="499" spans="1:15" x14ac:dyDescent="0.2">
      <c r="A499" s="199"/>
      <c r="B499" s="198"/>
      <c r="C499" s="197"/>
      <c r="D499" s="196"/>
      <c r="E499" s="193"/>
      <c r="F499" s="192"/>
      <c r="G499" s="193"/>
      <c r="H499" s="203"/>
      <c r="I499" s="195"/>
      <c r="J499" s="202"/>
      <c r="K499" s="193"/>
      <c r="L499" s="192"/>
      <c r="M499" s="201"/>
      <c r="O499" s="200">
        <f>(A500*100+C500)-(A498*100+C498)</f>
        <v>0</v>
      </c>
    </row>
    <row r="500" spans="1:15" x14ac:dyDescent="0.2">
      <c r="A500" s="199"/>
      <c r="B500" s="198" t="s">
        <v>19</v>
      </c>
      <c r="C500" s="197"/>
      <c r="D500" s="196"/>
      <c r="E500" s="193"/>
      <c r="F500" s="192"/>
      <c r="G500" s="193"/>
      <c r="H500" s="196"/>
      <c r="I500" s="195">
        <f>ROUND(I498+((A500*100+C500)-(A498*100+C498))*F499,2)</f>
        <v>0</v>
      </c>
      <c r="J500" s="194">
        <f>H500-I500</f>
        <v>0</v>
      </c>
      <c r="K500" s="193"/>
      <c r="L500" s="192"/>
      <c r="M500" s="191">
        <f>L500-I500+(D500/12)</f>
        <v>0</v>
      </c>
      <c r="O500" s="190"/>
    </row>
    <row r="501" spans="1:15" x14ac:dyDescent="0.2">
      <c r="A501" s="199"/>
      <c r="B501" s="198"/>
      <c r="C501" s="197"/>
      <c r="D501" s="196"/>
      <c r="E501" s="193"/>
      <c r="F501" s="192"/>
      <c r="G501" s="193"/>
      <c r="H501" s="196"/>
      <c r="I501" s="195"/>
      <c r="J501" s="202"/>
      <c r="K501" s="193"/>
      <c r="L501" s="192"/>
      <c r="M501" s="201"/>
      <c r="O501" s="200">
        <f>(A502*100+C502)-(A500*100+C500)</f>
        <v>0</v>
      </c>
    </row>
    <row r="502" spans="1:15" x14ac:dyDescent="0.2">
      <c r="A502" s="199"/>
      <c r="B502" s="198" t="s">
        <v>19</v>
      </c>
      <c r="C502" s="197"/>
      <c r="D502" s="196"/>
      <c r="E502" s="193"/>
      <c r="F502" s="192"/>
      <c r="G502" s="193"/>
      <c r="H502" s="196"/>
      <c r="I502" s="195">
        <f>ROUND(I500+((A502*100+C502)-(A500*100+C500))*F501,2)</f>
        <v>0</v>
      </c>
      <c r="J502" s="194">
        <f>H502-I502</f>
        <v>0</v>
      </c>
      <c r="K502" s="193"/>
      <c r="L502" s="192"/>
      <c r="M502" s="191">
        <f>L502-I502+(D502/12)</f>
        <v>0</v>
      </c>
      <c r="O502" s="190"/>
    </row>
    <row r="503" spans="1:15" x14ac:dyDescent="0.2">
      <c r="A503" s="199"/>
      <c r="B503" s="198"/>
      <c r="C503" s="197"/>
      <c r="D503" s="196"/>
      <c r="E503" s="193"/>
      <c r="F503" s="192"/>
      <c r="G503" s="193"/>
      <c r="H503" s="196"/>
      <c r="I503" s="195"/>
      <c r="J503" s="202"/>
      <c r="K503" s="193"/>
      <c r="L503" s="192"/>
      <c r="M503" s="201"/>
      <c r="O503" s="200">
        <f>(A504*100+C504)-(A502*100+C502)</f>
        <v>0</v>
      </c>
    </row>
    <row r="504" spans="1:15" x14ac:dyDescent="0.2">
      <c r="A504" s="199"/>
      <c r="B504" s="198" t="s">
        <v>19</v>
      </c>
      <c r="C504" s="197"/>
      <c r="D504" s="196"/>
      <c r="E504" s="193"/>
      <c r="F504" s="192"/>
      <c r="G504" s="193"/>
      <c r="H504" s="196"/>
      <c r="I504" s="195">
        <f>ROUND(I502+((A504*100+C504)-(A502*100+C502))*F503,2)</f>
        <v>0</v>
      </c>
      <c r="J504" s="194">
        <f>H504-I504</f>
        <v>0</v>
      </c>
      <c r="K504" s="193"/>
      <c r="L504" s="192"/>
      <c r="M504" s="191">
        <f>L504-I504+(D504/12)</f>
        <v>0</v>
      </c>
      <c r="O504" s="190"/>
    </row>
    <row r="505" spans="1:15" x14ac:dyDescent="0.2">
      <c r="A505" s="199"/>
      <c r="B505" s="198"/>
      <c r="C505" s="197"/>
      <c r="D505" s="196"/>
      <c r="E505" s="193"/>
      <c r="F505" s="192"/>
      <c r="G505" s="193"/>
      <c r="H505" s="196"/>
      <c r="I505" s="195"/>
      <c r="J505" s="202"/>
      <c r="K505" s="193"/>
      <c r="L505" s="192"/>
      <c r="M505" s="201"/>
      <c r="O505" s="200">
        <f>(A506*100+C506)-(A504*100+C504)</f>
        <v>0</v>
      </c>
    </row>
    <row r="506" spans="1:15" x14ac:dyDescent="0.2">
      <c r="A506" s="199"/>
      <c r="B506" s="198" t="s">
        <v>19</v>
      </c>
      <c r="C506" s="197"/>
      <c r="D506" s="196"/>
      <c r="E506" s="193"/>
      <c r="F506" s="192"/>
      <c r="G506" s="193"/>
      <c r="H506" s="196"/>
      <c r="I506" s="195">
        <f>ROUND(I504+((A506*100+C506)-(A504*100+C504))*F505,2)</f>
        <v>0</v>
      </c>
      <c r="J506" s="194">
        <f>H506-I506</f>
        <v>0</v>
      </c>
      <c r="K506" s="193"/>
      <c r="L506" s="192"/>
      <c r="M506" s="191">
        <f>L506-I506+(D506/12)</f>
        <v>0</v>
      </c>
      <c r="O506" s="190"/>
    </row>
    <row r="507" spans="1:15" x14ac:dyDescent="0.2">
      <c r="A507" s="199"/>
      <c r="B507" s="198"/>
      <c r="C507" s="197"/>
      <c r="D507" s="196"/>
      <c r="E507" s="193"/>
      <c r="F507" s="192"/>
      <c r="G507" s="193"/>
      <c r="H507" s="196"/>
      <c r="I507" s="195"/>
      <c r="J507" s="202"/>
      <c r="K507" s="193"/>
      <c r="L507" s="192"/>
      <c r="M507" s="201"/>
      <c r="O507" s="200">
        <f>(A508*100+C508)-(A506*100+C506)</f>
        <v>0</v>
      </c>
    </row>
    <row r="508" spans="1:15" x14ac:dyDescent="0.2">
      <c r="A508" s="199"/>
      <c r="B508" s="198" t="s">
        <v>19</v>
      </c>
      <c r="C508" s="197"/>
      <c r="D508" s="196"/>
      <c r="E508" s="193"/>
      <c r="F508" s="192"/>
      <c r="G508" s="193"/>
      <c r="H508" s="196"/>
      <c r="I508" s="195">
        <f>ROUND(I506+((A508*100+C508)-(A506*100+C506))*F507,2)</f>
        <v>0</v>
      </c>
      <c r="J508" s="194">
        <f>H508-I508</f>
        <v>0</v>
      </c>
      <c r="K508" s="193"/>
      <c r="L508" s="192"/>
      <c r="M508" s="191">
        <f>L508-I508+(D508/12)</f>
        <v>0</v>
      </c>
      <c r="O508" s="190"/>
    </row>
    <row r="509" spans="1:15" x14ac:dyDescent="0.2">
      <c r="A509" s="199"/>
      <c r="B509" s="198"/>
      <c r="C509" s="197"/>
      <c r="D509" s="196"/>
      <c r="E509" s="193"/>
      <c r="F509" s="192"/>
      <c r="G509" s="193"/>
      <c r="H509" s="196"/>
      <c r="I509" s="195"/>
      <c r="J509" s="202"/>
      <c r="K509" s="193"/>
      <c r="L509" s="192"/>
      <c r="M509" s="201"/>
      <c r="O509" s="200">
        <f>(A510*100+C510)-(A508*100+C508)</f>
        <v>0</v>
      </c>
    </row>
    <row r="510" spans="1:15" x14ac:dyDescent="0.2">
      <c r="A510" s="199"/>
      <c r="B510" s="198" t="s">
        <v>19</v>
      </c>
      <c r="C510" s="197"/>
      <c r="D510" s="196"/>
      <c r="E510" s="193"/>
      <c r="F510" s="192"/>
      <c r="G510" s="193"/>
      <c r="H510" s="196"/>
      <c r="I510" s="195">
        <f>ROUND(I508+((A510*100+C510)-(A508*100+C508))*F509,2)</f>
        <v>0</v>
      </c>
      <c r="J510" s="194">
        <f>H510-I510</f>
        <v>0</v>
      </c>
      <c r="K510" s="193"/>
      <c r="L510" s="192"/>
      <c r="M510" s="191">
        <f>L510-I510+(D510/12)</f>
        <v>0</v>
      </c>
      <c r="O510" s="190"/>
    </row>
    <row r="511" spans="1:15" x14ac:dyDescent="0.2">
      <c r="A511" s="199"/>
      <c r="B511" s="198"/>
      <c r="C511" s="197"/>
      <c r="D511" s="196"/>
      <c r="E511" s="193"/>
      <c r="F511" s="192"/>
      <c r="G511" s="193"/>
      <c r="H511" s="196"/>
      <c r="I511" s="195"/>
      <c r="J511" s="202"/>
      <c r="K511" s="193"/>
      <c r="L511" s="192"/>
      <c r="M511" s="201"/>
      <c r="O511" s="200">
        <f>(A512*100+C512)-(A510*100+C510)</f>
        <v>0</v>
      </c>
    </row>
    <row r="512" spans="1:15" x14ac:dyDescent="0.2">
      <c r="A512" s="199"/>
      <c r="B512" s="198" t="s">
        <v>19</v>
      </c>
      <c r="C512" s="197"/>
      <c r="D512" s="196"/>
      <c r="E512" s="193"/>
      <c r="F512" s="192"/>
      <c r="G512" s="193"/>
      <c r="H512" s="196"/>
      <c r="I512" s="195">
        <f>ROUND(I510+((A512*100+C512)-(A510*100+C510))*F511,2)</f>
        <v>0</v>
      </c>
      <c r="J512" s="194">
        <f>H512-I512</f>
        <v>0</v>
      </c>
      <c r="K512" s="193"/>
      <c r="L512" s="192"/>
      <c r="M512" s="191">
        <f>L512-I512+(D512/12)</f>
        <v>0</v>
      </c>
      <c r="O512" s="190"/>
    </row>
    <row r="513" spans="1:15" x14ac:dyDescent="0.2">
      <c r="A513" s="199"/>
      <c r="B513" s="198"/>
      <c r="C513" s="197"/>
      <c r="D513" s="196"/>
      <c r="E513" s="193"/>
      <c r="F513" s="192"/>
      <c r="G513" s="193"/>
      <c r="H513" s="196"/>
      <c r="I513" s="195"/>
      <c r="J513" s="202"/>
      <c r="K513" s="193"/>
      <c r="L513" s="192"/>
      <c r="M513" s="201"/>
      <c r="O513" s="200">
        <f>(A514*100+C514)-(A512*100+C512)</f>
        <v>0</v>
      </c>
    </row>
    <row r="514" spans="1:15" x14ac:dyDescent="0.2">
      <c r="A514" s="199"/>
      <c r="B514" s="198" t="s">
        <v>19</v>
      </c>
      <c r="C514" s="197"/>
      <c r="D514" s="196"/>
      <c r="E514" s="193"/>
      <c r="F514" s="192"/>
      <c r="G514" s="193"/>
      <c r="H514" s="196"/>
      <c r="I514" s="195">
        <f>ROUND(I512+((A514*100+C514)-(A512*100+C512))*F513,2)</f>
        <v>0</v>
      </c>
      <c r="J514" s="194">
        <f>H514-I514</f>
        <v>0</v>
      </c>
      <c r="K514" s="193"/>
      <c r="L514" s="192"/>
      <c r="M514" s="191">
        <f>L514-I514+(D514/12)</f>
        <v>0</v>
      </c>
      <c r="O514" s="190"/>
    </row>
    <row r="515" spans="1:15" x14ac:dyDescent="0.2">
      <c r="A515" s="199"/>
      <c r="B515" s="198"/>
      <c r="C515" s="197"/>
      <c r="D515" s="196"/>
      <c r="E515" s="193"/>
      <c r="F515" s="192"/>
      <c r="G515" s="193"/>
      <c r="H515" s="196"/>
      <c r="I515" s="195"/>
      <c r="J515" s="202"/>
      <c r="K515" s="193"/>
      <c r="L515" s="192"/>
      <c r="M515" s="201"/>
      <c r="O515" s="200">
        <f>(A516*100+C516)-(A514*100+C514)</f>
        <v>0</v>
      </c>
    </row>
    <row r="516" spans="1:15" x14ac:dyDescent="0.2">
      <c r="A516" s="199"/>
      <c r="B516" s="198" t="s">
        <v>19</v>
      </c>
      <c r="C516" s="197"/>
      <c r="D516" s="196"/>
      <c r="E516" s="193"/>
      <c r="F516" s="192"/>
      <c r="G516" s="193"/>
      <c r="H516" s="203"/>
      <c r="I516" s="195">
        <f>ROUND(I514+((A516*100+C516)-(A514*100+C514))*F515,2)</f>
        <v>0</v>
      </c>
      <c r="J516" s="194">
        <f>H516-I516</f>
        <v>0</v>
      </c>
      <c r="K516" s="193"/>
      <c r="L516" s="192"/>
      <c r="M516" s="191">
        <f>L516-I516+(D516/12)</f>
        <v>0</v>
      </c>
      <c r="O516" s="190"/>
    </row>
    <row r="517" spans="1:15" x14ac:dyDescent="0.2">
      <c r="A517" s="199"/>
      <c r="B517" s="198"/>
      <c r="C517" s="197"/>
      <c r="D517" s="196"/>
      <c r="E517" s="193"/>
      <c r="F517" s="192"/>
      <c r="G517" s="193"/>
      <c r="H517" s="203"/>
      <c r="I517" s="195"/>
      <c r="J517" s="202"/>
      <c r="K517" s="193"/>
      <c r="L517" s="192"/>
      <c r="M517" s="201"/>
      <c r="O517" s="200">
        <f>(A518*100+C518)-(A516*100+C516)</f>
        <v>0</v>
      </c>
    </row>
    <row r="518" spans="1:15" x14ac:dyDescent="0.2">
      <c r="A518" s="199"/>
      <c r="B518" s="198" t="s">
        <v>19</v>
      </c>
      <c r="C518" s="197"/>
      <c r="D518" s="196"/>
      <c r="E518" s="193"/>
      <c r="F518" s="192"/>
      <c r="G518" s="193"/>
      <c r="H518" s="203"/>
      <c r="I518" s="195">
        <f>ROUND(I516+((A518*100+C518)-(A516*100+C516))*F517,2)</f>
        <v>0</v>
      </c>
      <c r="J518" s="194">
        <f>H518-I518</f>
        <v>0</v>
      </c>
      <c r="K518" s="193"/>
      <c r="L518" s="192"/>
      <c r="M518" s="191">
        <f>L518-I518+(D518/12)</f>
        <v>0</v>
      </c>
      <c r="O518" s="190"/>
    </row>
    <row r="519" spans="1:15" x14ac:dyDescent="0.2">
      <c r="A519" s="199"/>
      <c r="B519" s="198"/>
      <c r="C519" s="197"/>
      <c r="D519" s="196"/>
      <c r="E519" s="193"/>
      <c r="F519" s="192"/>
      <c r="G519" s="193"/>
      <c r="H519" s="203"/>
      <c r="I519" s="195"/>
      <c r="J519" s="202"/>
      <c r="K519" s="193"/>
      <c r="L519" s="192"/>
      <c r="M519" s="201"/>
      <c r="O519" s="200">
        <f>(A520*100+C520)-(A518*100+C518)</f>
        <v>0</v>
      </c>
    </row>
    <row r="520" spans="1:15" x14ac:dyDescent="0.2">
      <c r="A520" s="199"/>
      <c r="B520" s="198" t="s">
        <v>19</v>
      </c>
      <c r="C520" s="197"/>
      <c r="D520" s="196"/>
      <c r="E520" s="193"/>
      <c r="F520" s="192"/>
      <c r="G520" s="193"/>
      <c r="H520" s="203"/>
      <c r="I520" s="195">
        <f>ROUND(I518+((A520*100+C520)-(A518*100+C518))*F519,2)</f>
        <v>0</v>
      </c>
      <c r="J520" s="194">
        <f>H520-I520</f>
        <v>0</v>
      </c>
      <c r="K520" s="193"/>
      <c r="L520" s="192"/>
      <c r="M520" s="191">
        <f>L520-I520+(D520/12)</f>
        <v>0</v>
      </c>
      <c r="O520" s="190"/>
    </row>
    <row r="521" spans="1:15" x14ac:dyDescent="0.2">
      <c r="A521" s="199"/>
      <c r="B521" s="198"/>
      <c r="C521" s="197"/>
      <c r="D521" s="196"/>
      <c r="E521" s="193"/>
      <c r="F521" s="192"/>
      <c r="G521" s="193"/>
      <c r="H521" s="203"/>
      <c r="I521" s="195"/>
      <c r="J521" s="202"/>
      <c r="K521" s="193"/>
      <c r="L521" s="192"/>
      <c r="M521" s="201"/>
      <c r="O521" s="200">
        <f>(A522*100+C522)-(A520*100+C520)</f>
        <v>0</v>
      </c>
    </row>
    <row r="522" spans="1:15" x14ac:dyDescent="0.2">
      <c r="A522" s="199"/>
      <c r="B522" s="198" t="s">
        <v>19</v>
      </c>
      <c r="C522" s="197"/>
      <c r="D522" s="196"/>
      <c r="E522" s="193"/>
      <c r="F522" s="192"/>
      <c r="G522" s="193"/>
      <c r="H522" s="203"/>
      <c r="I522" s="195">
        <f>ROUND(I520+((A522*100+C522)-(A520*100+C520))*F521,2)</f>
        <v>0</v>
      </c>
      <c r="J522" s="194">
        <f>H522-I522</f>
        <v>0</v>
      </c>
      <c r="K522" s="193"/>
      <c r="L522" s="192"/>
      <c r="M522" s="191">
        <f>L522-I522+(D522/12)</f>
        <v>0</v>
      </c>
      <c r="O522" s="190"/>
    </row>
    <row r="523" spans="1:15" x14ac:dyDescent="0.2">
      <c r="A523" s="199"/>
      <c r="B523" s="198"/>
      <c r="C523" s="197"/>
      <c r="D523" s="196"/>
      <c r="E523" s="193"/>
      <c r="F523" s="192"/>
      <c r="G523" s="193"/>
      <c r="H523" s="203"/>
      <c r="I523" s="195"/>
      <c r="J523" s="202"/>
      <c r="K523" s="193"/>
      <c r="L523" s="192"/>
      <c r="M523" s="201"/>
      <c r="O523" s="200">
        <f>(A524*100+C524)-(A522*100+C522)</f>
        <v>0</v>
      </c>
    </row>
    <row r="524" spans="1:15" x14ac:dyDescent="0.2">
      <c r="A524" s="199"/>
      <c r="B524" s="198" t="s">
        <v>19</v>
      </c>
      <c r="C524" s="197"/>
      <c r="D524" s="196"/>
      <c r="E524" s="193"/>
      <c r="F524" s="192"/>
      <c r="G524" s="193"/>
      <c r="H524" s="203"/>
      <c r="I524" s="195">
        <f>ROUND(I522+((A524*100+C524)-(A522*100+C522))*F523,2)</f>
        <v>0</v>
      </c>
      <c r="J524" s="194">
        <f>H524-I524</f>
        <v>0</v>
      </c>
      <c r="K524" s="193"/>
      <c r="L524" s="192"/>
      <c r="M524" s="191">
        <f>L524-I524+(D524/12)</f>
        <v>0</v>
      </c>
      <c r="O524" s="190"/>
    </row>
    <row r="525" spans="1:15" x14ac:dyDescent="0.2">
      <c r="A525" s="199"/>
      <c r="B525" s="198"/>
      <c r="C525" s="197"/>
      <c r="D525" s="196"/>
      <c r="E525" s="193"/>
      <c r="F525" s="192"/>
      <c r="G525" s="193"/>
      <c r="H525" s="203"/>
      <c r="I525" s="195"/>
      <c r="J525" s="202"/>
      <c r="K525" s="193"/>
      <c r="L525" s="192"/>
      <c r="M525" s="201"/>
      <c r="O525" s="200">
        <f>(A526*100+C526)-(A524*100+C524)</f>
        <v>0</v>
      </c>
    </row>
    <row r="526" spans="1:15" x14ac:dyDescent="0.2">
      <c r="A526" s="199"/>
      <c r="B526" s="198" t="s">
        <v>19</v>
      </c>
      <c r="C526" s="197"/>
      <c r="D526" s="196"/>
      <c r="E526" s="193"/>
      <c r="F526" s="192"/>
      <c r="G526" s="193"/>
      <c r="H526" s="203"/>
      <c r="I526" s="195">
        <f>ROUND(I524+((A526*100+C526)-(A524*100+C524))*F525,2)</f>
        <v>0</v>
      </c>
      <c r="J526" s="194">
        <f>H526-I526</f>
        <v>0</v>
      </c>
      <c r="K526" s="193"/>
      <c r="L526" s="192"/>
      <c r="M526" s="191">
        <f>L526-I526+(D526/12)</f>
        <v>0</v>
      </c>
      <c r="O526" s="190"/>
    </row>
    <row r="527" spans="1:15" x14ac:dyDescent="0.2">
      <c r="A527" s="199"/>
      <c r="B527" s="198"/>
      <c r="C527" s="197"/>
      <c r="D527" s="196"/>
      <c r="E527" s="193"/>
      <c r="F527" s="192"/>
      <c r="G527" s="193"/>
      <c r="H527" s="203"/>
      <c r="I527" s="195"/>
      <c r="J527" s="202"/>
      <c r="K527" s="193"/>
      <c r="L527" s="192"/>
      <c r="M527" s="201"/>
      <c r="O527" s="200">
        <f>(A528*100+C528)-(A526*100+C526)</f>
        <v>0</v>
      </c>
    </row>
    <row r="528" spans="1:15" x14ac:dyDescent="0.2">
      <c r="A528" s="199"/>
      <c r="B528" s="198" t="s">
        <v>19</v>
      </c>
      <c r="C528" s="197"/>
      <c r="D528" s="196"/>
      <c r="E528" s="193"/>
      <c r="F528" s="192"/>
      <c r="G528" s="193"/>
      <c r="H528" s="203"/>
      <c r="I528" s="195">
        <f>ROUND(I526+((A528*100+C528)-(A526*100+C526))*F527,2)</f>
        <v>0</v>
      </c>
      <c r="J528" s="194">
        <f>H528-I528</f>
        <v>0</v>
      </c>
      <c r="K528" s="193"/>
      <c r="L528" s="192"/>
      <c r="M528" s="191">
        <f>L528-I528+(D528/12)</f>
        <v>0</v>
      </c>
      <c r="O528" s="190"/>
    </row>
    <row r="529" spans="1:15" x14ac:dyDescent="0.2">
      <c r="A529" s="199"/>
      <c r="B529" s="198"/>
      <c r="C529" s="197"/>
      <c r="D529" s="196"/>
      <c r="E529" s="193"/>
      <c r="F529" s="192"/>
      <c r="G529" s="193"/>
      <c r="H529" s="203"/>
      <c r="I529" s="195"/>
      <c r="J529" s="202"/>
      <c r="K529" s="193"/>
      <c r="L529" s="192"/>
      <c r="M529" s="201"/>
      <c r="O529" s="200">
        <f>(A530*100+C530)-(A528*100+C528)</f>
        <v>0</v>
      </c>
    </row>
    <row r="530" spans="1:15" x14ac:dyDescent="0.2">
      <c r="A530" s="199"/>
      <c r="B530" s="198" t="s">
        <v>19</v>
      </c>
      <c r="C530" s="197"/>
      <c r="D530" s="196"/>
      <c r="E530" s="193"/>
      <c r="F530" s="192"/>
      <c r="G530" s="193"/>
      <c r="H530" s="203"/>
      <c r="I530" s="195">
        <f>ROUND(I528+((A530*100+C530)-(A528*100+C528))*F529,2)</f>
        <v>0</v>
      </c>
      <c r="J530" s="194">
        <f>H530-I530</f>
        <v>0</v>
      </c>
      <c r="K530" s="193"/>
      <c r="L530" s="192"/>
      <c r="M530" s="191">
        <f>L530-I530+(D530/12)</f>
        <v>0</v>
      </c>
      <c r="O530" s="190"/>
    </row>
    <row r="531" spans="1:15" x14ac:dyDescent="0.2">
      <c r="A531" s="199"/>
      <c r="B531" s="198"/>
      <c r="C531" s="197"/>
      <c r="D531" s="196"/>
      <c r="E531" s="193"/>
      <c r="F531" s="192"/>
      <c r="G531" s="193"/>
      <c r="H531" s="203"/>
      <c r="I531" s="195"/>
      <c r="J531" s="202"/>
      <c r="K531" s="193"/>
      <c r="L531" s="192"/>
      <c r="M531" s="201"/>
      <c r="O531" s="200">
        <f>(A532*100+C532)-(A530*100+C530)</f>
        <v>0</v>
      </c>
    </row>
    <row r="532" spans="1:15" x14ac:dyDescent="0.2">
      <c r="A532" s="199"/>
      <c r="B532" s="198" t="s">
        <v>19</v>
      </c>
      <c r="C532" s="197"/>
      <c r="D532" s="196"/>
      <c r="E532" s="193"/>
      <c r="F532" s="192"/>
      <c r="G532" s="193"/>
      <c r="H532" s="203"/>
      <c r="I532" s="195">
        <f>ROUND(I530+((A532*100+C532)-(A530*100+C530))*F531,2)</f>
        <v>0</v>
      </c>
      <c r="J532" s="194">
        <f>H532-I532</f>
        <v>0</v>
      </c>
      <c r="K532" s="193"/>
      <c r="L532" s="192"/>
      <c r="M532" s="191">
        <f>L532-I532+(D532/12)</f>
        <v>0</v>
      </c>
      <c r="O532" s="190"/>
    </row>
    <row r="533" spans="1:15" x14ac:dyDescent="0.2">
      <c r="A533" s="199"/>
      <c r="B533" s="198"/>
      <c r="C533" s="197"/>
      <c r="D533" s="196"/>
      <c r="E533" s="193"/>
      <c r="F533" s="192"/>
      <c r="G533" s="193"/>
      <c r="H533" s="203"/>
      <c r="I533" s="195"/>
      <c r="J533" s="202"/>
      <c r="K533" s="193"/>
      <c r="L533" s="192"/>
      <c r="M533" s="201"/>
      <c r="O533" s="200">
        <f>(A534*100+C534)-(A532*100+C532)</f>
        <v>0</v>
      </c>
    </row>
    <row r="534" spans="1:15" x14ac:dyDescent="0.2">
      <c r="A534" s="199"/>
      <c r="B534" s="198" t="s">
        <v>19</v>
      </c>
      <c r="C534" s="197"/>
      <c r="D534" s="196"/>
      <c r="E534" s="193"/>
      <c r="F534" s="192"/>
      <c r="G534" s="193"/>
      <c r="H534" s="196"/>
      <c r="I534" s="195">
        <f>ROUND(I532+((A534*100+C534)-(A532*100+C532))*F533,2)</f>
        <v>0</v>
      </c>
      <c r="J534" s="194">
        <f>H534-I534</f>
        <v>0</v>
      </c>
      <c r="K534" s="193"/>
      <c r="L534" s="192"/>
      <c r="M534" s="191">
        <f>L534-I534+(D534/12)</f>
        <v>0</v>
      </c>
      <c r="O534" s="190"/>
    </row>
    <row r="535" spans="1:15" x14ac:dyDescent="0.2">
      <c r="A535" s="199"/>
      <c r="B535" s="198"/>
      <c r="C535" s="197"/>
      <c r="D535" s="196"/>
      <c r="E535" s="193"/>
      <c r="F535" s="192"/>
      <c r="G535" s="193"/>
      <c r="H535" s="196"/>
      <c r="I535" s="195"/>
      <c r="J535" s="202"/>
      <c r="K535" s="193"/>
      <c r="L535" s="192"/>
      <c r="M535" s="201"/>
      <c r="O535" s="200">
        <f>(A536*100+C536)-(A534*100+C534)</f>
        <v>0</v>
      </c>
    </row>
    <row r="536" spans="1:15" x14ac:dyDescent="0.2">
      <c r="A536" s="199"/>
      <c r="B536" s="198" t="s">
        <v>19</v>
      </c>
      <c r="C536" s="197"/>
      <c r="D536" s="196"/>
      <c r="E536" s="193"/>
      <c r="F536" s="192"/>
      <c r="G536" s="193"/>
      <c r="H536" s="196"/>
      <c r="I536" s="195">
        <f>ROUND(I534+((A536*100+C536)-(A534*100+C534))*F535,2)</f>
        <v>0</v>
      </c>
      <c r="J536" s="194">
        <f>H536-I536</f>
        <v>0</v>
      </c>
      <c r="K536" s="193"/>
      <c r="L536" s="192"/>
      <c r="M536" s="191">
        <f>L536-I536+(D536/12)</f>
        <v>0</v>
      </c>
      <c r="O536" s="190"/>
    </row>
    <row r="537" spans="1:15" x14ac:dyDescent="0.2">
      <c r="A537" s="199"/>
      <c r="B537" s="198"/>
      <c r="C537" s="197"/>
      <c r="D537" s="196"/>
      <c r="E537" s="193"/>
      <c r="F537" s="192"/>
      <c r="G537" s="193"/>
      <c r="H537" s="196"/>
      <c r="I537" s="195"/>
      <c r="J537" s="202"/>
      <c r="K537" s="193"/>
      <c r="L537" s="192"/>
      <c r="M537" s="201"/>
      <c r="O537" s="200">
        <f>(A538*100+C538)-(A536*100+C536)</f>
        <v>0</v>
      </c>
    </row>
    <row r="538" spans="1:15" x14ac:dyDescent="0.2">
      <c r="A538" s="199"/>
      <c r="B538" s="198" t="s">
        <v>19</v>
      </c>
      <c r="C538" s="197"/>
      <c r="D538" s="196"/>
      <c r="E538" s="193"/>
      <c r="F538" s="192"/>
      <c r="G538" s="193"/>
      <c r="H538" s="196"/>
      <c r="I538" s="195">
        <f>ROUND(I536+((A538*100+C538)-(A536*100+C536))*F537,2)</f>
        <v>0</v>
      </c>
      <c r="J538" s="194">
        <f>H538-I538</f>
        <v>0</v>
      </c>
      <c r="K538" s="193"/>
      <c r="L538" s="192"/>
      <c r="M538" s="191">
        <f>L538-I538+(D538/12)</f>
        <v>0</v>
      </c>
      <c r="O538" s="190"/>
    </row>
    <row r="539" spans="1:15" x14ac:dyDescent="0.2">
      <c r="A539" s="199"/>
      <c r="B539" s="198"/>
      <c r="C539" s="197"/>
      <c r="D539" s="196"/>
      <c r="E539" s="193"/>
      <c r="F539" s="192"/>
      <c r="G539" s="193"/>
      <c r="H539" s="203"/>
      <c r="I539" s="195"/>
      <c r="J539" s="202"/>
      <c r="K539" s="193"/>
      <c r="L539" s="192"/>
      <c r="M539" s="201"/>
      <c r="O539" s="200">
        <f>(A540*100+C540)-(A538*100+C538)</f>
        <v>0</v>
      </c>
    </row>
    <row r="540" spans="1:15" x14ac:dyDescent="0.2">
      <c r="A540" s="199"/>
      <c r="B540" s="198" t="s">
        <v>19</v>
      </c>
      <c r="C540" s="197"/>
      <c r="D540" s="196"/>
      <c r="E540" s="193"/>
      <c r="F540" s="192"/>
      <c r="G540" s="193"/>
      <c r="H540" s="203"/>
      <c r="I540" s="195">
        <f>ROUND(I538+((A540*100+C540)-(A538*100+C538))*F539,2)</f>
        <v>0</v>
      </c>
      <c r="J540" s="194">
        <f>H540-I540</f>
        <v>0</v>
      </c>
      <c r="K540" s="193"/>
      <c r="L540" s="192"/>
      <c r="M540" s="191">
        <f>L540-I540+(D540/12)</f>
        <v>0</v>
      </c>
      <c r="O540" s="190"/>
    </row>
    <row r="541" spans="1:15" x14ac:dyDescent="0.2">
      <c r="A541" s="199"/>
      <c r="B541" s="198"/>
      <c r="C541" s="197"/>
      <c r="D541" s="196"/>
      <c r="E541" s="193"/>
      <c r="F541" s="192"/>
      <c r="G541" s="193"/>
      <c r="H541" s="203"/>
      <c r="I541" s="195"/>
      <c r="J541" s="202"/>
      <c r="K541" s="193"/>
      <c r="L541" s="192"/>
      <c r="M541" s="201"/>
      <c r="O541" s="200">
        <f>(A542*100+C542)-(A540*100+C540)</f>
        <v>0</v>
      </c>
    </row>
    <row r="542" spans="1:15" x14ac:dyDescent="0.2">
      <c r="A542" s="199"/>
      <c r="B542" s="198" t="s">
        <v>19</v>
      </c>
      <c r="C542" s="197"/>
      <c r="D542" s="196"/>
      <c r="E542" s="193"/>
      <c r="F542" s="192"/>
      <c r="G542" s="193"/>
      <c r="H542" s="203"/>
      <c r="I542" s="195">
        <f>ROUND(I540+((A542*100+C542)-(A540*100+C540))*F541,2)</f>
        <v>0</v>
      </c>
      <c r="J542" s="194">
        <f>H542-I542</f>
        <v>0</v>
      </c>
      <c r="K542" s="193"/>
      <c r="L542" s="192"/>
      <c r="M542" s="191">
        <f>L542-I542+(D542/12)</f>
        <v>0</v>
      </c>
      <c r="O542" s="190"/>
    </row>
    <row r="543" spans="1:15" x14ac:dyDescent="0.2">
      <c r="A543" s="199"/>
      <c r="B543" s="198"/>
      <c r="C543" s="197"/>
      <c r="D543" s="196"/>
      <c r="E543" s="193"/>
      <c r="F543" s="192"/>
      <c r="G543" s="193"/>
      <c r="H543" s="203"/>
      <c r="I543" s="195"/>
      <c r="J543" s="202"/>
      <c r="K543" s="193"/>
      <c r="L543" s="192"/>
      <c r="M543" s="201"/>
      <c r="O543" s="200">
        <f>(A544*100+C544)-(A542*100+C542)</f>
        <v>0</v>
      </c>
    </row>
    <row r="544" spans="1:15" x14ac:dyDescent="0.2">
      <c r="A544" s="199"/>
      <c r="B544" s="198" t="s">
        <v>19</v>
      </c>
      <c r="C544" s="197"/>
      <c r="D544" s="196"/>
      <c r="E544" s="193"/>
      <c r="F544" s="192"/>
      <c r="G544" s="193"/>
      <c r="H544" s="196"/>
      <c r="I544" s="195">
        <f>ROUND(I542+((A544*100+C544)-(A542*100+C542))*F543,2)</f>
        <v>0</v>
      </c>
      <c r="J544" s="194">
        <f>H544-I544</f>
        <v>0</v>
      </c>
      <c r="K544" s="193"/>
      <c r="L544" s="192"/>
      <c r="M544" s="191">
        <f>L544-I544+(D544/12)</f>
        <v>0</v>
      </c>
      <c r="O544" s="190"/>
    </row>
    <row r="545" spans="1:15" x14ac:dyDescent="0.2">
      <c r="A545" s="199"/>
      <c r="B545" s="198"/>
      <c r="C545" s="197"/>
      <c r="D545" s="196"/>
      <c r="E545" s="193"/>
      <c r="F545" s="192"/>
      <c r="G545" s="193"/>
      <c r="H545" s="196"/>
      <c r="I545" s="195"/>
      <c r="J545" s="202"/>
      <c r="K545" s="193"/>
      <c r="L545" s="192"/>
      <c r="M545" s="201"/>
      <c r="O545" s="200">
        <f>(A546*100+C546)-(A544*100+C544)</f>
        <v>0</v>
      </c>
    </row>
    <row r="546" spans="1:15" x14ac:dyDescent="0.2">
      <c r="A546" s="199"/>
      <c r="B546" s="198" t="s">
        <v>19</v>
      </c>
      <c r="C546" s="197"/>
      <c r="D546" s="196"/>
      <c r="E546" s="193"/>
      <c r="F546" s="192"/>
      <c r="G546" s="193"/>
      <c r="H546" s="196"/>
      <c r="I546" s="195">
        <f>ROUND(I544+((A546*100+C546)-(A544*100+C544))*F545,2)</f>
        <v>0</v>
      </c>
      <c r="J546" s="194">
        <f>H546-I546</f>
        <v>0</v>
      </c>
      <c r="K546" s="193"/>
      <c r="L546" s="192"/>
      <c r="M546" s="191">
        <f>L546-I546+(D546/12)</f>
        <v>0</v>
      </c>
      <c r="O546" s="190"/>
    </row>
    <row r="547" spans="1:15" x14ac:dyDescent="0.2">
      <c r="A547" s="199"/>
      <c r="B547" s="198"/>
      <c r="C547" s="197"/>
      <c r="D547" s="196"/>
      <c r="E547" s="193"/>
      <c r="F547" s="192"/>
      <c r="G547" s="193"/>
      <c r="H547" s="196"/>
      <c r="I547" s="195"/>
      <c r="J547" s="202"/>
      <c r="K547" s="193"/>
      <c r="L547" s="192"/>
      <c r="M547" s="201"/>
      <c r="O547" s="200">
        <f>(A548*100+C548)-(A546*100+C546)</f>
        <v>0</v>
      </c>
    </row>
    <row r="548" spans="1:15" x14ac:dyDescent="0.2">
      <c r="A548" s="199"/>
      <c r="B548" s="198" t="s">
        <v>19</v>
      </c>
      <c r="C548" s="197"/>
      <c r="D548" s="196"/>
      <c r="E548" s="193"/>
      <c r="F548" s="192"/>
      <c r="G548" s="193"/>
      <c r="H548" s="196"/>
      <c r="I548" s="195">
        <f>ROUND(I546+((A548*100+C548)-(A546*100+C546))*F547,2)</f>
        <v>0</v>
      </c>
      <c r="J548" s="194">
        <f>H548-I548</f>
        <v>0</v>
      </c>
      <c r="K548" s="193"/>
      <c r="L548" s="192"/>
      <c r="M548" s="191">
        <f>L548-I548+(D548/12)</f>
        <v>0</v>
      </c>
      <c r="O548" s="190"/>
    </row>
    <row r="549" spans="1:15" x14ac:dyDescent="0.2">
      <c r="A549" s="199"/>
      <c r="B549" s="198"/>
      <c r="C549" s="197"/>
      <c r="D549" s="196"/>
      <c r="E549" s="193"/>
      <c r="F549" s="192"/>
      <c r="G549" s="193"/>
      <c r="H549" s="196"/>
      <c r="I549" s="195"/>
      <c r="J549" s="202"/>
      <c r="K549" s="193"/>
      <c r="L549" s="192"/>
      <c r="M549" s="201"/>
      <c r="O549" s="200">
        <f>(A550*100+C550)-(A548*100+C548)</f>
        <v>0</v>
      </c>
    </row>
    <row r="550" spans="1:15" x14ac:dyDescent="0.2">
      <c r="A550" s="199"/>
      <c r="B550" s="198" t="s">
        <v>19</v>
      </c>
      <c r="C550" s="197"/>
      <c r="D550" s="196"/>
      <c r="E550" s="193"/>
      <c r="F550" s="192"/>
      <c r="G550" s="193"/>
      <c r="H550" s="196"/>
      <c r="I550" s="195">
        <f>ROUND(I548+((A550*100+C550)-(A548*100+C548))*F549,2)</f>
        <v>0</v>
      </c>
      <c r="J550" s="194">
        <f>H550-I550</f>
        <v>0</v>
      </c>
      <c r="K550" s="193"/>
      <c r="L550" s="192"/>
      <c r="M550" s="191">
        <f>L550-I550+(D550/12)</f>
        <v>0</v>
      </c>
      <c r="O550" s="190"/>
    </row>
    <row r="551" spans="1:15" x14ac:dyDescent="0.2">
      <c r="A551" s="199"/>
      <c r="B551" s="198"/>
      <c r="C551" s="197"/>
      <c r="D551" s="196"/>
      <c r="E551" s="193"/>
      <c r="F551" s="192"/>
      <c r="G551" s="193"/>
      <c r="H551" s="196"/>
      <c r="I551" s="195"/>
      <c r="J551" s="202"/>
      <c r="K551" s="193"/>
      <c r="L551" s="192"/>
      <c r="M551" s="201"/>
      <c r="O551" s="200">
        <f>(A552*100+C552)-(A550*100+C550)</f>
        <v>0</v>
      </c>
    </row>
    <row r="552" spans="1:15" x14ac:dyDescent="0.2">
      <c r="A552" s="199"/>
      <c r="B552" s="198" t="s">
        <v>19</v>
      </c>
      <c r="C552" s="197"/>
      <c r="D552" s="196"/>
      <c r="E552" s="193"/>
      <c r="F552" s="192"/>
      <c r="G552" s="193"/>
      <c r="H552" s="196"/>
      <c r="I552" s="195">
        <f>ROUND(I550+((A552*100+C552)-(A550*100+C550))*F551,2)</f>
        <v>0</v>
      </c>
      <c r="J552" s="194">
        <f>H552-I552</f>
        <v>0</v>
      </c>
      <c r="K552" s="193"/>
      <c r="L552" s="192"/>
      <c r="M552" s="191">
        <f>L552-I552+(D552/12)</f>
        <v>0</v>
      </c>
      <c r="O552" s="190"/>
    </row>
    <row r="553" spans="1:15" x14ac:dyDescent="0.2">
      <c r="A553" s="199"/>
      <c r="B553" s="198"/>
      <c r="C553" s="197"/>
      <c r="D553" s="196"/>
      <c r="E553" s="193"/>
      <c r="F553" s="192"/>
      <c r="G553" s="193"/>
      <c r="H553" s="196"/>
      <c r="I553" s="195"/>
      <c r="J553" s="202"/>
      <c r="K553" s="193"/>
      <c r="L553" s="192"/>
      <c r="M553" s="201"/>
      <c r="O553" s="200">
        <f>(A554*100+C554)-(A552*100+C552)</f>
        <v>0</v>
      </c>
    </row>
    <row r="554" spans="1:15" x14ac:dyDescent="0.2">
      <c r="A554" s="199"/>
      <c r="B554" s="198" t="s">
        <v>19</v>
      </c>
      <c r="C554" s="197"/>
      <c r="D554" s="196"/>
      <c r="E554" s="193"/>
      <c r="F554" s="192"/>
      <c r="G554" s="193"/>
      <c r="H554" s="196"/>
      <c r="I554" s="195">
        <f>ROUND(I552+((A554*100+C554)-(A552*100+C552))*F553,2)</f>
        <v>0</v>
      </c>
      <c r="J554" s="194">
        <f>H554-I554</f>
        <v>0</v>
      </c>
      <c r="K554" s="193"/>
      <c r="L554" s="192"/>
      <c r="M554" s="191">
        <f>L554-I554+(D554/12)</f>
        <v>0</v>
      </c>
      <c r="O554" s="190"/>
    </row>
    <row r="555" spans="1:15" x14ac:dyDescent="0.2">
      <c r="A555" s="199"/>
      <c r="B555" s="198"/>
      <c r="C555" s="197"/>
      <c r="D555" s="196"/>
      <c r="E555" s="193"/>
      <c r="F555" s="192"/>
      <c r="G555" s="193"/>
      <c r="H555" s="196"/>
      <c r="I555" s="195"/>
      <c r="J555" s="202"/>
      <c r="K555" s="193"/>
      <c r="L555" s="192"/>
      <c r="M555" s="201"/>
      <c r="O555" s="200">
        <f>(A556*100+C556)-(A554*100+C554)</f>
        <v>0</v>
      </c>
    </row>
    <row r="556" spans="1:15" x14ac:dyDescent="0.2">
      <c r="A556" s="199"/>
      <c r="B556" s="198" t="s">
        <v>19</v>
      </c>
      <c r="C556" s="197"/>
      <c r="D556" s="196"/>
      <c r="E556" s="193"/>
      <c r="F556" s="192"/>
      <c r="G556" s="193"/>
      <c r="H556" s="196"/>
      <c r="I556" s="195">
        <f>ROUND(I554+((A556*100+C556)-(A554*100+C554))*F555,2)</f>
        <v>0</v>
      </c>
      <c r="J556" s="194">
        <f>H556-I556</f>
        <v>0</v>
      </c>
      <c r="K556" s="193"/>
      <c r="L556" s="192"/>
      <c r="M556" s="191">
        <f>L556-I556+(D556/12)</f>
        <v>0</v>
      </c>
      <c r="O556" s="190"/>
    </row>
    <row r="557" spans="1:15" x14ac:dyDescent="0.2">
      <c r="A557" s="199"/>
      <c r="B557" s="198"/>
      <c r="C557" s="197"/>
      <c r="D557" s="196"/>
      <c r="E557" s="193"/>
      <c r="F557" s="192"/>
      <c r="G557" s="193"/>
      <c r="H557" s="196"/>
      <c r="I557" s="195"/>
      <c r="J557" s="202"/>
      <c r="K557" s="193"/>
      <c r="L557" s="192"/>
      <c r="M557" s="201"/>
      <c r="O557" s="200">
        <f>(A558*100+C558)-(A556*100+C556)</f>
        <v>0</v>
      </c>
    </row>
    <row r="558" spans="1:15" x14ac:dyDescent="0.2">
      <c r="A558" s="199"/>
      <c r="B558" s="198" t="s">
        <v>19</v>
      </c>
      <c r="C558" s="197"/>
      <c r="D558" s="196"/>
      <c r="E558" s="193"/>
      <c r="F558" s="192"/>
      <c r="G558" s="193"/>
      <c r="H558" s="196"/>
      <c r="I558" s="195">
        <f>ROUND(I556+((A558*100+C558)-(A556*100+C556))*F557,2)</f>
        <v>0</v>
      </c>
      <c r="J558" s="194">
        <f>H558-I558</f>
        <v>0</v>
      </c>
      <c r="K558" s="193"/>
      <c r="L558" s="192"/>
      <c r="M558" s="191">
        <f>L558-I558+(D558/12)</f>
        <v>0</v>
      </c>
      <c r="O558" s="190"/>
    </row>
    <row r="559" spans="1:15" x14ac:dyDescent="0.2">
      <c r="A559" s="199"/>
      <c r="B559" s="198"/>
      <c r="C559" s="197"/>
      <c r="D559" s="196"/>
      <c r="E559" s="193"/>
      <c r="F559" s="192"/>
      <c r="G559" s="193"/>
      <c r="H559" s="196"/>
      <c r="I559" s="195"/>
      <c r="J559" s="202"/>
      <c r="K559" s="193"/>
      <c r="L559" s="192"/>
      <c r="M559" s="201"/>
      <c r="O559" s="200">
        <f>(A560*100+C560)-(A558*100+C558)</f>
        <v>0</v>
      </c>
    </row>
    <row r="560" spans="1:15" x14ac:dyDescent="0.2">
      <c r="A560" s="199"/>
      <c r="B560" s="198" t="s">
        <v>19</v>
      </c>
      <c r="C560" s="197"/>
      <c r="D560" s="196"/>
      <c r="E560" s="193"/>
      <c r="F560" s="192"/>
      <c r="G560" s="193"/>
      <c r="H560" s="203"/>
      <c r="I560" s="195">
        <f>ROUND(I558+((A560*100+C560)-(A558*100+C558))*F559,2)</f>
        <v>0</v>
      </c>
      <c r="J560" s="194">
        <f>H560-I560</f>
        <v>0</v>
      </c>
      <c r="K560" s="193"/>
      <c r="L560" s="192"/>
      <c r="M560" s="191">
        <f>L560-I560+(D560/12)</f>
        <v>0</v>
      </c>
      <c r="O560" s="190"/>
    </row>
    <row r="561" spans="1:15" x14ac:dyDescent="0.2">
      <c r="A561" s="199"/>
      <c r="B561" s="198"/>
      <c r="C561" s="197"/>
      <c r="D561" s="196"/>
      <c r="E561" s="193"/>
      <c r="F561" s="192"/>
      <c r="G561" s="193"/>
      <c r="H561" s="203"/>
      <c r="I561" s="195"/>
      <c r="J561" s="202"/>
      <c r="K561" s="193"/>
      <c r="L561" s="192"/>
      <c r="M561" s="201"/>
      <c r="O561" s="200">
        <f>(A562*100+C562)-(A560*100+C560)</f>
        <v>0</v>
      </c>
    </row>
    <row r="562" spans="1:15" x14ac:dyDescent="0.2">
      <c r="A562" s="199"/>
      <c r="B562" s="198" t="s">
        <v>19</v>
      </c>
      <c r="C562" s="197"/>
      <c r="D562" s="196"/>
      <c r="E562" s="193"/>
      <c r="F562" s="192"/>
      <c r="G562" s="193"/>
      <c r="H562" s="203"/>
      <c r="I562" s="195">
        <f>ROUND(I560+((A562*100+C562)-(A560*100+C560))*F561,2)</f>
        <v>0</v>
      </c>
      <c r="J562" s="194">
        <f>H562-I562</f>
        <v>0</v>
      </c>
      <c r="K562" s="193"/>
      <c r="L562" s="192"/>
      <c r="M562" s="191">
        <f>L562-I562+(D562/12)</f>
        <v>0</v>
      </c>
      <c r="O562" s="190"/>
    </row>
    <row r="563" spans="1:15" x14ac:dyDescent="0.2">
      <c r="A563" s="199"/>
      <c r="B563" s="198"/>
      <c r="C563" s="197"/>
      <c r="D563" s="196"/>
      <c r="E563" s="193"/>
      <c r="F563" s="192"/>
      <c r="G563" s="193"/>
      <c r="H563" s="203"/>
      <c r="I563" s="195"/>
      <c r="J563" s="202"/>
      <c r="K563" s="193"/>
      <c r="L563" s="192"/>
      <c r="M563" s="201"/>
      <c r="O563" s="200">
        <f>(A564*100+C564)-(A562*100+C562)</f>
        <v>0</v>
      </c>
    </row>
    <row r="564" spans="1:15" x14ac:dyDescent="0.2">
      <c r="A564" s="199"/>
      <c r="B564" s="198" t="s">
        <v>19</v>
      </c>
      <c r="C564" s="197"/>
      <c r="D564" s="196"/>
      <c r="E564" s="193"/>
      <c r="F564" s="192"/>
      <c r="G564" s="193"/>
      <c r="H564" s="203"/>
      <c r="I564" s="195">
        <f>ROUND(I562+((A564*100+C564)-(A562*100+C562))*F563,2)</f>
        <v>0</v>
      </c>
      <c r="J564" s="194">
        <f>H564-I564</f>
        <v>0</v>
      </c>
      <c r="K564" s="193"/>
      <c r="L564" s="192"/>
      <c r="M564" s="191">
        <f>L564-I564+(D564/12)</f>
        <v>0</v>
      </c>
      <c r="O564" s="190"/>
    </row>
    <row r="565" spans="1:15" x14ac:dyDescent="0.2">
      <c r="A565" s="199"/>
      <c r="B565" s="198"/>
      <c r="C565" s="197"/>
      <c r="D565" s="196"/>
      <c r="E565" s="193"/>
      <c r="F565" s="192"/>
      <c r="G565" s="193"/>
      <c r="H565" s="203"/>
      <c r="I565" s="195"/>
      <c r="J565" s="202"/>
      <c r="K565" s="193"/>
      <c r="L565" s="192"/>
      <c r="M565" s="201"/>
      <c r="O565" s="200">
        <f>(A566*100+C566)-(A564*100+C564)</f>
        <v>0</v>
      </c>
    </row>
    <row r="566" spans="1:15" x14ac:dyDescent="0.2">
      <c r="A566" s="199"/>
      <c r="B566" s="198" t="s">
        <v>19</v>
      </c>
      <c r="C566" s="197"/>
      <c r="D566" s="196"/>
      <c r="E566" s="193"/>
      <c r="F566" s="192"/>
      <c r="G566" s="193"/>
      <c r="H566" s="203"/>
      <c r="I566" s="195">
        <f>ROUND(I564+((A566*100+C566)-(A564*100+C564))*F565,2)</f>
        <v>0</v>
      </c>
      <c r="J566" s="194">
        <f>H566-I566</f>
        <v>0</v>
      </c>
      <c r="K566" s="193"/>
      <c r="L566" s="192"/>
      <c r="M566" s="191">
        <f>L566-I566+(D566/12)</f>
        <v>0</v>
      </c>
      <c r="O566" s="190"/>
    </row>
    <row r="567" spans="1:15" x14ac:dyDescent="0.2">
      <c r="A567" s="199"/>
      <c r="B567" s="198"/>
      <c r="C567" s="197"/>
      <c r="D567" s="196"/>
      <c r="E567" s="193"/>
      <c r="F567" s="192"/>
      <c r="G567" s="193"/>
      <c r="H567" s="203"/>
      <c r="I567" s="195"/>
      <c r="J567" s="202"/>
      <c r="K567" s="193"/>
      <c r="L567" s="192"/>
      <c r="M567" s="201"/>
      <c r="O567" s="200">
        <f>(A568*100+C568)-(A566*100+C566)</f>
        <v>0</v>
      </c>
    </row>
    <row r="568" spans="1:15" x14ac:dyDescent="0.2">
      <c r="A568" s="199"/>
      <c r="B568" s="198" t="s">
        <v>19</v>
      </c>
      <c r="C568" s="197"/>
      <c r="D568" s="196"/>
      <c r="E568" s="193"/>
      <c r="F568" s="192"/>
      <c r="G568" s="193"/>
      <c r="H568" s="203"/>
      <c r="I568" s="195">
        <f>ROUND(I566+((A568*100+C568)-(A566*100+C566))*F567,2)</f>
        <v>0</v>
      </c>
      <c r="J568" s="194">
        <f>H568-I568</f>
        <v>0</v>
      </c>
      <c r="K568" s="193"/>
      <c r="L568" s="192"/>
      <c r="M568" s="191">
        <f>L568-I568+(D568/12)</f>
        <v>0</v>
      </c>
      <c r="O568" s="190"/>
    </row>
    <row r="569" spans="1:15" x14ac:dyDescent="0.2">
      <c r="A569" s="199"/>
      <c r="B569" s="198"/>
      <c r="C569" s="197"/>
      <c r="D569" s="196"/>
      <c r="E569" s="193"/>
      <c r="F569" s="192"/>
      <c r="G569" s="193"/>
      <c r="H569" s="203"/>
      <c r="I569" s="195"/>
      <c r="J569" s="202"/>
      <c r="K569" s="193"/>
      <c r="L569" s="192"/>
      <c r="M569" s="201"/>
      <c r="O569" s="200">
        <f>(A570*100+C570)-(A568*100+C568)</f>
        <v>0</v>
      </c>
    </row>
    <row r="570" spans="1:15" x14ac:dyDescent="0.2">
      <c r="A570" s="199"/>
      <c r="B570" s="198" t="s">
        <v>19</v>
      </c>
      <c r="C570" s="197"/>
      <c r="D570" s="196"/>
      <c r="E570" s="193"/>
      <c r="F570" s="192"/>
      <c r="G570" s="193"/>
      <c r="H570" s="203"/>
      <c r="I570" s="195">
        <f>ROUND(I568+((A570*100+C570)-(A568*100+C568))*F569,2)</f>
        <v>0</v>
      </c>
      <c r="J570" s="194">
        <f>H570-I570</f>
        <v>0</v>
      </c>
      <c r="K570" s="193"/>
      <c r="L570" s="192"/>
      <c r="M570" s="191">
        <f>L570-I570+(D570/12)</f>
        <v>0</v>
      </c>
      <c r="O570" s="190"/>
    </row>
    <row r="571" spans="1:15" x14ac:dyDescent="0.2">
      <c r="A571" s="199"/>
      <c r="B571" s="198"/>
      <c r="C571" s="197"/>
      <c r="D571" s="196"/>
      <c r="E571" s="193"/>
      <c r="F571" s="192"/>
      <c r="G571" s="193"/>
      <c r="H571" s="203"/>
      <c r="I571" s="195"/>
      <c r="J571" s="202"/>
      <c r="K571" s="193"/>
      <c r="L571" s="192"/>
      <c r="M571" s="201"/>
      <c r="O571" s="200">
        <f>(A572*100+C572)-(A570*100+C570)</f>
        <v>0</v>
      </c>
    </row>
    <row r="572" spans="1:15" x14ac:dyDescent="0.2">
      <c r="A572" s="199"/>
      <c r="B572" s="198" t="s">
        <v>19</v>
      </c>
      <c r="C572" s="197"/>
      <c r="D572" s="196"/>
      <c r="E572" s="193"/>
      <c r="F572" s="192"/>
      <c r="G572" s="193"/>
      <c r="H572" s="203"/>
      <c r="I572" s="195">
        <f>ROUND(I570+((A572*100+C572)-(A570*100+C570))*F571,2)</f>
        <v>0</v>
      </c>
      <c r="J572" s="194">
        <f>H572-I572</f>
        <v>0</v>
      </c>
      <c r="K572" s="193"/>
      <c r="L572" s="192"/>
      <c r="M572" s="191">
        <f>L572-I572+(D572/12)</f>
        <v>0</v>
      </c>
      <c r="O572" s="190"/>
    </row>
    <row r="573" spans="1:15" x14ac:dyDescent="0.2">
      <c r="A573" s="199"/>
      <c r="B573" s="198"/>
      <c r="C573" s="197"/>
      <c r="D573" s="196"/>
      <c r="E573" s="193"/>
      <c r="F573" s="192"/>
      <c r="G573" s="193"/>
      <c r="H573" s="203"/>
      <c r="I573" s="195"/>
      <c r="J573" s="202"/>
      <c r="K573" s="193"/>
      <c r="L573" s="192"/>
      <c r="M573" s="201"/>
      <c r="O573" s="200">
        <f>(A574*100+C574)-(A572*100+C572)</f>
        <v>0</v>
      </c>
    </row>
    <row r="574" spans="1:15" x14ac:dyDescent="0.2">
      <c r="A574" s="199"/>
      <c r="B574" s="198" t="s">
        <v>19</v>
      </c>
      <c r="C574" s="197"/>
      <c r="D574" s="196"/>
      <c r="E574" s="193"/>
      <c r="F574" s="192"/>
      <c r="G574" s="193"/>
      <c r="H574" s="203"/>
      <c r="I574" s="195">
        <f>ROUND(I572+((A574*100+C574)-(A572*100+C572))*F573,2)</f>
        <v>0</v>
      </c>
      <c r="J574" s="194">
        <f>H574-I574</f>
        <v>0</v>
      </c>
      <c r="K574" s="193"/>
      <c r="L574" s="192"/>
      <c r="M574" s="191">
        <f>L574-I574+(D574/12)</f>
        <v>0</v>
      </c>
      <c r="O574" s="190"/>
    </row>
    <row r="575" spans="1:15" x14ac:dyDescent="0.2">
      <c r="A575" s="199"/>
      <c r="B575" s="198"/>
      <c r="C575" s="197"/>
      <c r="D575" s="196"/>
      <c r="E575" s="193"/>
      <c r="F575" s="192"/>
      <c r="G575" s="193"/>
      <c r="H575" s="203"/>
      <c r="I575" s="195"/>
      <c r="J575" s="202"/>
      <c r="K575" s="193"/>
      <c r="L575" s="192"/>
      <c r="M575" s="201"/>
      <c r="O575" s="200">
        <f>(A576*100+C576)-(A574*100+C574)</f>
        <v>0</v>
      </c>
    </row>
    <row r="576" spans="1:15" x14ac:dyDescent="0.2">
      <c r="A576" s="199"/>
      <c r="B576" s="198" t="s">
        <v>19</v>
      </c>
      <c r="C576" s="197"/>
      <c r="D576" s="196"/>
      <c r="E576" s="193"/>
      <c r="F576" s="192"/>
      <c r="G576" s="193"/>
      <c r="H576" s="203"/>
      <c r="I576" s="195">
        <f>ROUND(I574+((A576*100+C576)-(A574*100+C574))*F575,2)</f>
        <v>0</v>
      </c>
      <c r="J576" s="194">
        <f>H576-I576</f>
        <v>0</v>
      </c>
      <c r="K576" s="193"/>
      <c r="L576" s="192"/>
      <c r="M576" s="191">
        <f>L576-I576+(D576/12)</f>
        <v>0</v>
      </c>
      <c r="O576" s="190"/>
    </row>
    <row r="577" spans="1:15" x14ac:dyDescent="0.2">
      <c r="A577" s="199"/>
      <c r="B577" s="198"/>
      <c r="C577" s="197"/>
      <c r="D577" s="196"/>
      <c r="E577" s="193"/>
      <c r="F577" s="192"/>
      <c r="G577" s="193"/>
      <c r="H577" s="203"/>
      <c r="I577" s="195"/>
      <c r="J577" s="202"/>
      <c r="K577" s="193"/>
      <c r="L577" s="192"/>
      <c r="M577" s="201"/>
      <c r="O577" s="200">
        <f>(A578*100+C578)-(A576*100+C576)</f>
        <v>0</v>
      </c>
    </row>
    <row r="578" spans="1:15" x14ac:dyDescent="0.2">
      <c r="A578" s="199"/>
      <c r="B578" s="198" t="s">
        <v>19</v>
      </c>
      <c r="C578" s="197"/>
      <c r="D578" s="196"/>
      <c r="E578" s="193"/>
      <c r="F578" s="192"/>
      <c r="G578" s="193"/>
      <c r="H578" s="196"/>
      <c r="I578" s="195">
        <f>ROUND(I576+((A578*100+C578)-(A576*100+C576))*F577,2)</f>
        <v>0</v>
      </c>
      <c r="J578" s="194">
        <f>H578-I578</f>
        <v>0</v>
      </c>
      <c r="K578" s="193"/>
      <c r="L578" s="192"/>
      <c r="M578" s="191">
        <f>L578-I578+(D578/12)</f>
        <v>0</v>
      </c>
      <c r="O578" s="190"/>
    </row>
    <row r="579" spans="1:15" x14ac:dyDescent="0.2">
      <c r="A579" s="199"/>
      <c r="B579" s="198"/>
      <c r="C579" s="197"/>
      <c r="D579" s="196"/>
      <c r="E579" s="193"/>
      <c r="F579" s="192"/>
      <c r="G579" s="193"/>
      <c r="H579" s="196"/>
      <c r="I579" s="195"/>
      <c r="J579" s="202"/>
      <c r="K579" s="193"/>
      <c r="L579" s="192"/>
      <c r="M579" s="201"/>
      <c r="O579" s="200">
        <f>(A580*100+C580)-(A578*100+C578)</f>
        <v>0</v>
      </c>
    </row>
    <row r="580" spans="1:15" x14ac:dyDescent="0.2">
      <c r="A580" s="199"/>
      <c r="B580" s="198" t="s">
        <v>19</v>
      </c>
      <c r="C580" s="197"/>
      <c r="D580" s="196"/>
      <c r="E580" s="193"/>
      <c r="F580" s="192"/>
      <c r="G580" s="193"/>
      <c r="H580" s="196"/>
      <c r="I580" s="195">
        <f>ROUND(I578+((A580*100+C580)-(A578*100+C578))*F579,2)</f>
        <v>0</v>
      </c>
      <c r="J580" s="194">
        <f>H580-I580</f>
        <v>0</v>
      </c>
      <c r="K580" s="193"/>
      <c r="L580" s="192"/>
      <c r="M580" s="191">
        <f>L580-I580+(D580/12)</f>
        <v>0</v>
      </c>
      <c r="O580" s="190"/>
    </row>
    <row r="581" spans="1:15" x14ac:dyDescent="0.2">
      <c r="A581" s="199"/>
      <c r="B581" s="198"/>
      <c r="C581" s="197"/>
      <c r="D581" s="196"/>
      <c r="E581" s="193"/>
      <c r="F581" s="192"/>
      <c r="G581" s="193"/>
      <c r="H581" s="196"/>
      <c r="I581" s="195"/>
      <c r="J581" s="202"/>
      <c r="K581" s="193"/>
      <c r="L581" s="192"/>
      <c r="M581" s="201"/>
      <c r="O581" s="200">
        <f>(A582*100+C582)-(A580*100+C580)</f>
        <v>0</v>
      </c>
    </row>
    <row r="582" spans="1:15" x14ac:dyDescent="0.2">
      <c r="A582" s="199"/>
      <c r="B582" s="198" t="s">
        <v>19</v>
      </c>
      <c r="C582" s="197"/>
      <c r="D582" s="196"/>
      <c r="E582" s="193"/>
      <c r="F582" s="192"/>
      <c r="G582" s="193"/>
      <c r="H582" s="196"/>
      <c r="I582" s="195">
        <f>ROUND(I580+((A582*100+C582)-(A580*100+C580))*F581,2)</f>
        <v>0</v>
      </c>
      <c r="J582" s="194">
        <f>H582-I582</f>
        <v>0</v>
      </c>
      <c r="K582" s="193"/>
      <c r="L582" s="192"/>
      <c r="M582" s="191">
        <f>L582-I582+(D582/12)</f>
        <v>0</v>
      </c>
      <c r="O582" s="190"/>
    </row>
    <row r="583" spans="1:15" x14ac:dyDescent="0.2">
      <c r="C583" s="187"/>
      <c r="D583" s="188"/>
      <c r="H583" s="188"/>
      <c r="I583" s="185"/>
      <c r="J583" s="185"/>
      <c r="M583" s="185"/>
      <c r="O583" s="189"/>
    </row>
    <row r="584" spans="1:15" x14ac:dyDescent="0.2">
      <c r="C584" s="187"/>
      <c r="D584" s="188"/>
      <c r="H584" s="188"/>
      <c r="I584" s="185"/>
      <c r="J584" s="185"/>
      <c r="M584" s="185"/>
      <c r="O584" s="189"/>
    </row>
    <row r="585" spans="1:15" x14ac:dyDescent="0.2">
      <c r="C585" s="187"/>
      <c r="D585" s="188"/>
      <c r="H585" s="188"/>
      <c r="I585" s="185"/>
      <c r="J585" s="185"/>
      <c r="M585" s="185"/>
      <c r="O585" s="189"/>
    </row>
    <row r="586" spans="1:15" x14ac:dyDescent="0.2">
      <c r="C586" s="187"/>
      <c r="D586" s="188"/>
      <c r="H586" s="188"/>
      <c r="I586" s="185"/>
      <c r="J586" s="185"/>
      <c r="M586" s="185"/>
      <c r="O586" s="189"/>
    </row>
    <row r="587" spans="1:15" x14ac:dyDescent="0.2">
      <c r="C587" s="187"/>
      <c r="D587" s="188"/>
      <c r="H587" s="188"/>
      <c r="I587" s="185"/>
      <c r="J587" s="185"/>
      <c r="M587" s="185"/>
      <c r="O587" s="189"/>
    </row>
    <row r="588" spans="1:15" x14ac:dyDescent="0.2">
      <c r="C588" s="187"/>
      <c r="D588" s="188"/>
      <c r="H588" s="188"/>
      <c r="I588" s="185"/>
      <c r="J588" s="185"/>
      <c r="M588" s="185"/>
      <c r="O588" s="189"/>
    </row>
    <row r="589" spans="1:15" x14ac:dyDescent="0.2">
      <c r="C589" s="187"/>
      <c r="D589" s="188"/>
      <c r="H589" s="188"/>
      <c r="I589" s="185"/>
      <c r="J589" s="185"/>
      <c r="M589" s="185"/>
      <c r="O589" s="189"/>
    </row>
    <row r="590" spans="1:15" x14ac:dyDescent="0.2">
      <c r="C590" s="187"/>
      <c r="D590" s="188"/>
      <c r="H590" s="188"/>
      <c r="I590" s="185"/>
      <c r="J590" s="185"/>
      <c r="M590" s="185"/>
      <c r="O590" s="189"/>
    </row>
    <row r="591" spans="1:15" x14ac:dyDescent="0.2">
      <c r="C591" s="187"/>
      <c r="D591" s="188"/>
      <c r="H591" s="188"/>
      <c r="I591" s="185"/>
      <c r="J591" s="185"/>
      <c r="M591" s="185"/>
      <c r="O591" s="189"/>
    </row>
    <row r="592" spans="1:15" x14ac:dyDescent="0.2">
      <c r="C592" s="187"/>
      <c r="D592" s="188"/>
      <c r="H592" s="188"/>
      <c r="I592" s="185"/>
      <c r="J592" s="185"/>
      <c r="M592" s="185"/>
      <c r="O592" s="189"/>
    </row>
    <row r="593" spans="3:15" x14ac:dyDescent="0.2">
      <c r="C593" s="187"/>
      <c r="D593" s="188"/>
      <c r="H593" s="188"/>
      <c r="I593" s="185"/>
      <c r="J593" s="185"/>
      <c r="M593" s="185"/>
      <c r="O593" s="189"/>
    </row>
    <row r="594" spans="3:15" x14ac:dyDescent="0.2">
      <c r="C594" s="187"/>
      <c r="D594" s="188"/>
      <c r="H594" s="188"/>
      <c r="I594" s="185"/>
      <c r="J594" s="185"/>
      <c r="M594" s="185"/>
      <c r="O594" s="189"/>
    </row>
    <row r="595" spans="3:15" x14ac:dyDescent="0.2">
      <c r="C595" s="187"/>
      <c r="D595" s="188"/>
      <c r="H595" s="188"/>
      <c r="I595" s="185"/>
      <c r="J595" s="185"/>
      <c r="M595" s="185"/>
      <c r="O595" s="189"/>
    </row>
    <row r="596" spans="3:15" x14ac:dyDescent="0.2">
      <c r="C596" s="187"/>
      <c r="D596" s="188"/>
      <c r="H596" s="188"/>
      <c r="I596" s="185"/>
      <c r="J596" s="185"/>
      <c r="M596" s="185"/>
      <c r="O596" s="189"/>
    </row>
    <row r="597" spans="3:15" x14ac:dyDescent="0.2">
      <c r="C597" s="187"/>
      <c r="D597" s="188"/>
      <c r="H597" s="188"/>
      <c r="I597" s="185"/>
      <c r="J597" s="185"/>
      <c r="M597" s="185"/>
      <c r="O597" s="189"/>
    </row>
    <row r="598" spans="3:15" x14ac:dyDescent="0.2">
      <c r="C598" s="187"/>
      <c r="D598" s="188"/>
      <c r="H598" s="188"/>
      <c r="I598" s="185"/>
      <c r="J598" s="185"/>
      <c r="M598" s="185"/>
      <c r="O598" s="189"/>
    </row>
    <row r="599" spans="3:15" x14ac:dyDescent="0.2">
      <c r="C599" s="187"/>
      <c r="D599" s="188"/>
      <c r="H599" s="188"/>
      <c r="I599" s="185"/>
      <c r="J599" s="185"/>
      <c r="M599" s="185"/>
      <c r="O599" s="189"/>
    </row>
    <row r="600" spans="3:15" x14ac:dyDescent="0.2">
      <c r="C600" s="187"/>
      <c r="H600" s="188"/>
      <c r="I600" s="185"/>
      <c r="J600" s="185"/>
      <c r="M600" s="185"/>
      <c r="O600" s="189"/>
    </row>
    <row r="601" spans="3:15" x14ac:dyDescent="0.2">
      <c r="C601" s="187"/>
      <c r="H601" s="188"/>
      <c r="I601" s="185"/>
      <c r="J601" s="185"/>
      <c r="M601" s="185"/>
      <c r="O601" s="189"/>
    </row>
    <row r="602" spans="3:15" x14ac:dyDescent="0.2">
      <c r="C602" s="187"/>
      <c r="H602" s="188"/>
      <c r="I602" s="185"/>
      <c r="J602" s="185"/>
      <c r="M602" s="185"/>
      <c r="O602" s="189"/>
    </row>
    <row r="603" spans="3:15" x14ac:dyDescent="0.2">
      <c r="C603" s="187"/>
      <c r="H603" s="188"/>
      <c r="I603" s="185"/>
      <c r="J603" s="185"/>
      <c r="M603" s="185"/>
      <c r="O603" s="189"/>
    </row>
    <row r="604" spans="3:15" x14ac:dyDescent="0.2">
      <c r="C604" s="187"/>
      <c r="H604" s="188"/>
      <c r="I604" s="185"/>
      <c r="J604" s="185"/>
      <c r="M604" s="185"/>
      <c r="O604" s="189"/>
    </row>
    <row r="605" spans="3:15" x14ac:dyDescent="0.2">
      <c r="C605" s="187"/>
      <c r="H605" s="188"/>
      <c r="I605" s="185"/>
      <c r="J605" s="185"/>
      <c r="M605" s="185"/>
      <c r="O605" s="189"/>
    </row>
    <row r="606" spans="3:15" x14ac:dyDescent="0.2">
      <c r="C606" s="187"/>
      <c r="H606" s="188"/>
      <c r="I606" s="185"/>
      <c r="J606" s="185"/>
      <c r="M606" s="185"/>
      <c r="O606" s="189"/>
    </row>
    <row r="607" spans="3:15" x14ac:dyDescent="0.2">
      <c r="C607" s="187"/>
      <c r="H607" s="188"/>
      <c r="I607" s="185"/>
      <c r="J607" s="185"/>
      <c r="M607" s="185"/>
      <c r="O607" s="189"/>
    </row>
    <row r="608" spans="3:15" x14ac:dyDescent="0.2">
      <c r="C608" s="187"/>
      <c r="H608" s="188"/>
      <c r="I608" s="185"/>
      <c r="J608" s="185"/>
      <c r="M608" s="185"/>
      <c r="O608" s="189"/>
    </row>
    <row r="609" spans="3:15" x14ac:dyDescent="0.2">
      <c r="C609" s="187"/>
      <c r="H609" s="188"/>
      <c r="I609" s="185"/>
      <c r="J609" s="185"/>
      <c r="M609" s="185"/>
      <c r="O609" s="189"/>
    </row>
    <row r="610" spans="3:15" x14ac:dyDescent="0.2">
      <c r="C610" s="187"/>
      <c r="H610" s="188"/>
      <c r="I610" s="185"/>
      <c r="J610" s="185"/>
      <c r="M610" s="185"/>
      <c r="O610" s="189"/>
    </row>
    <row r="611" spans="3:15" x14ac:dyDescent="0.2">
      <c r="C611" s="187"/>
      <c r="H611" s="188"/>
      <c r="I611" s="185"/>
      <c r="J611" s="185"/>
      <c r="M611" s="185"/>
      <c r="O611" s="189"/>
    </row>
    <row r="612" spans="3:15" x14ac:dyDescent="0.2">
      <c r="C612" s="187"/>
      <c r="H612" s="188"/>
      <c r="I612" s="185"/>
      <c r="J612" s="185"/>
      <c r="M612" s="185"/>
      <c r="O612" s="189"/>
    </row>
    <row r="613" spans="3:15" x14ac:dyDescent="0.2">
      <c r="C613" s="187"/>
      <c r="H613" s="188"/>
      <c r="I613" s="185"/>
      <c r="J613" s="185"/>
      <c r="M613" s="185"/>
      <c r="O613" s="189"/>
    </row>
    <row r="614" spans="3:15" x14ac:dyDescent="0.2">
      <c r="C614" s="187"/>
      <c r="H614" s="188"/>
      <c r="I614" s="185"/>
      <c r="J614" s="185"/>
      <c r="M614" s="185"/>
      <c r="O614" s="189"/>
    </row>
    <row r="615" spans="3:15" x14ac:dyDescent="0.2">
      <c r="C615" s="187"/>
      <c r="H615" s="188"/>
      <c r="I615" s="185"/>
      <c r="J615" s="185"/>
      <c r="M615" s="185"/>
      <c r="O615" s="189"/>
    </row>
    <row r="616" spans="3:15" x14ac:dyDescent="0.2">
      <c r="C616" s="187"/>
      <c r="H616" s="188"/>
      <c r="I616" s="185"/>
      <c r="J616" s="185"/>
      <c r="M616" s="185"/>
      <c r="O616" s="189"/>
    </row>
    <row r="617" spans="3:15" x14ac:dyDescent="0.2">
      <c r="C617" s="187"/>
      <c r="H617" s="188"/>
      <c r="I617" s="185"/>
      <c r="J617" s="185"/>
      <c r="M617" s="185"/>
      <c r="O617" s="189"/>
    </row>
    <row r="618" spans="3:15" x14ac:dyDescent="0.2">
      <c r="C618" s="187"/>
      <c r="H618" s="188"/>
      <c r="I618" s="185"/>
      <c r="J618" s="185"/>
      <c r="M618" s="185"/>
      <c r="O618" s="189"/>
    </row>
    <row r="619" spans="3:15" x14ac:dyDescent="0.2">
      <c r="C619" s="187"/>
      <c r="H619" s="188"/>
      <c r="I619" s="185"/>
      <c r="J619" s="185"/>
      <c r="M619" s="185"/>
      <c r="O619" s="189"/>
    </row>
    <row r="620" spans="3:15" x14ac:dyDescent="0.2">
      <c r="C620" s="187"/>
      <c r="H620" s="188"/>
      <c r="I620" s="185"/>
      <c r="J620" s="185"/>
      <c r="M620" s="185"/>
      <c r="O620" s="189"/>
    </row>
    <row r="621" spans="3:15" x14ac:dyDescent="0.2">
      <c r="C621" s="187"/>
      <c r="H621" s="188"/>
      <c r="I621" s="185"/>
      <c r="J621" s="185"/>
      <c r="M621" s="185"/>
      <c r="O621" s="189"/>
    </row>
    <row r="622" spans="3:15" x14ac:dyDescent="0.2">
      <c r="C622" s="187"/>
      <c r="H622" s="188"/>
      <c r="I622" s="185"/>
      <c r="J622" s="185"/>
      <c r="M622" s="185"/>
      <c r="O622" s="189"/>
    </row>
    <row r="623" spans="3:15" x14ac:dyDescent="0.2">
      <c r="C623" s="187"/>
      <c r="H623" s="188"/>
      <c r="I623" s="185"/>
      <c r="J623" s="185"/>
      <c r="M623" s="185"/>
      <c r="O623" s="189"/>
    </row>
    <row r="624" spans="3:15" x14ac:dyDescent="0.2">
      <c r="C624" s="187"/>
      <c r="H624" s="188"/>
      <c r="I624" s="185"/>
      <c r="J624" s="185"/>
      <c r="M624" s="185"/>
      <c r="O624" s="189"/>
    </row>
    <row r="625" spans="3:15" x14ac:dyDescent="0.2">
      <c r="C625" s="187"/>
      <c r="H625" s="188"/>
      <c r="I625" s="185"/>
      <c r="J625" s="185"/>
      <c r="M625" s="185"/>
      <c r="O625" s="189"/>
    </row>
    <row r="626" spans="3:15" x14ac:dyDescent="0.2">
      <c r="C626" s="187"/>
      <c r="H626" s="188"/>
      <c r="I626" s="185"/>
      <c r="J626" s="185"/>
      <c r="M626" s="185"/>
      <c r="O626" s="189"/>
    </row>
    <row r="627" spans="3:15" x14ac:dyDescent="0.2">
      <c r="C627" s="187"/>
      <c r="H627" s="188"/>
      <c r="I627" s="185"/>
      <c r="J627" s="185"/>
      <c r="M627" s="185"/>
      <c r="O627" s="189"/>
    </row>
    <row r="628" spans="3:15" x14ac:dyDescent="0.2">
      <c r="C628" s="187"/>
      <c r="H628" s="188"/>
      <c r="I628" s="185"/>
      <c r="J628" s="185"/>
      <c r="M628" s="185"/>
      <c r="O628" s="189"/>
    </row>
    <row r="629" spans="3:15" x14ac:dyDescent="0.2">
      <c r="C629" s="187"/>
      <c r="H629" s="188"/>
      <c r="I629" s="185"/>
      <c r="J629" s="185"/>
      <c r="M629" s="185"/>
      <c r="O629" s="189"/>
    </row>
    <row r="630" spans="3:15" x14ac:dyDescent="0.2">
      <c r="C630" s="187"/>
      <c r="H630" s="188"/>
      <c r="I630" s="185"/>
      <c r="J630" s="185"/>
      <c r="M630" s="185"/>
      <c r="O630" s="189"/>
    </row>
    <row r="631" spans="3:15" x14ac:dyDescent="0.2">
      <c r="C631" s="187"/>
      <c r="H631" s="188"/>
      <c r="I631" s="185"/>
      <c r="J631" s="185"/>
      <c r="M631" s="185"/>
      <c r="O631" s="189"/>
    </row>
    <row r="632" spans="3:15" x14ac:dyDescent="0.2">
      <c r="C632" s="187"/>
      <c r="H632" s="188"/>
      <c r="I632" s="185"/>
      <c r="J632" s="185"/>
      <c r="M632" s="185"/>
      <c r="O632" s="189"/>
    </row>
    <row r="633" spans="3:15" x14ac:dyDescent="0.2">
      <c r="C633" s="187"/>
      <c r="H633" s="188"/>
      <c r="I633" s="185"/>
      <c r="J633" s="185"/>
      <c r="M633" s="185"/>
      <c r="O633" s="189"/>
    </row>
    <row r="634" spans="3:15" x14ac:dyDescent="0.2">
      <c r="C634" s="187"/>
      <c r="H634" s="188"/>
      <c r="I634" s="185"/>
      <c r="J634" s="185"/>
      <c r="M634" s="185"/>
      <c r="O634" s="189"/>
    </row>
    <row r="635" spans="3:15" x14ac:dyDescent="0.2">
      <c r="C635" s="187"/>
      <c r="H635" s="188"/>
      <c r="I635" s="185"/>
      <c r="J635" s="185"/>
      <c r="M635" s="185"/>
      <c r="O635" s="189"/>
    </row>
    <row r="636" spans="3:15" x14ac:dyDescent="0.2">
      <c r="C636" s="187"/>
      <c r="H636" s="188"/>
      <c r="I636" s="185"/>
      <c r="J636" s="185"/>
      <c r="M636" s="185"/>
      <c r="O636" s="189"/>
    </row>
    <row r="637" spans="3:15" x14ac:dyDescent="0.2">
      <c r="C637" s="187"/>
      <c r="H637" s="188"/>
      <c r="I637" s="185"/>
      <c r="J637" s="185"/>
      <c r="M637" s="185"/>
      <c r="O637" s="189"/>
    </row>
    <row r="638" spans="3:15" x14ac:dyDescent="0.2">
      <c r="C638" s="187"/>
      <c r="H638" s="188"/>
      <c r="I638" s="185"/>
      <c r="J638" s="185"/>
      <c r="M638" s="185"/>
      <c r="O638" s="189"/>
    </row>
    <row r="639" spans="3:15" x14ac:dyDescent="0.2">
      <c r="C639" s="187"/>
      <c r="H639" s="188"/>
      <c r="I639" s="185"/>
      <c r="J639" s="185"/>
      <c r="M639" s="185"/>
      <c r="O639" s="189"/>
    </row>
    <row r="640" spans="3:15" x14ac:dyDescent="0.2">
      <c r="C640" s="187"/>
      <c r="H640" s="188"/>
      <c r="I640" s="185"/>
      <c r="J640" s="185"/>
      <c r="M640" s="185"/>
      <c r="O640" s="189"/>
    </row>
    <row r="641" spans="3:15" x14ac:dyDescent="0.2">
      <c r="C641" s="187"/>
      <c r="H641" s="188"/>
      <c r="I641" s="185"/>
      <c r="J641" s="185"/>
      <c r="M641" s="185"/>
      <c r="O641" s="189"/>
    </row>
    <row r="642" spans="3:15" x14ac:dyDescent="0.2">
      <c r="C642" s="187"/>
      <c r="H642" s="188"/>
      <c r="I642" s="185"/>
      <c r="J642" s="185"/>
      <c r="M642" s="185"/>
      <c r="O642" s="189"/>
    </row>
    <row r="643" spans="3:15" x14ac:dyDescent="0.2">
      <c r="C643" s="187"/>
      <c r="H643" s="188"/>
      <c r="I643" s="185"/>
      <c r="J643" s="185"/>
      <c r="M643" s="185"/>
      <c r="O643" s="189"/>
    </row>
    <row r="644" spans="3:15" x14ac:dyDescent="0.2">
      <c r="C644" s="187"/>
      <c r="H644" s="188"/>
      <c r="I644" s="185"/>
      <c r="J644" s="185"/>
      <c r="M644" s="185"/>
      <c r="O644" s="189"/>
    </row>
    <row r="645" spans="3:15" x14ac:dyDescent="0.2">
      <c r="C645" s="187"/>
      <c r="H645" s="188"/>
      <c r="I645" s="185"/>
      <c r="J645" s="185"/>
      <c r="M645" s="185"/>
      <c r="O645" s="189"/>
    </row>
    <row r="646" spans="3:15" x14ac:dyDescent="0.2">
      <c r="C646" s="187"/>
      <c r="H646" s="188"/>
      <c r="I646" s="185"/>
      <c r="J646" s="185"/>
      <c r="M646" s="185"/>
      <c r="O646" s="189"/>
    </row>
    <row r="647" spans="3:15" x14ac:dyDescent="0.2">
      <c r="C647" s="187"/>
      <c r="H647" s="188"/>
      <c r="I647" s="185"/>
      <c r="J647" s="185"/>
      <c r="M647" s="185"/>
      <c r="O647" s="189"/>
    </row>
    <row r="648" spans="3:15" x14ac:dyDescent="0.2">
      <c r="C648" s="187"/>
      <c r="H648" s="188"/>
      <c r="I648" s="185"/>
      <c r="J648" s="185"/>
      <c r="M648" s="185"/>
      <c r="O648" s="189"/>
    </row>
    <row r="649" spans="3:15" x14ac:dyDescent="0.2">
      <c r="C649" s="187"/>
      <c r="H649" s="188"/>
      <c r="I649" s="184"/>
      <c r="J649" s="185"/>
      <c r="M649" s="185"/>
      <c r="O649" s="189"/>
    </row>
    <row r="650" spans="3:15" x14ac:dyDescent="0.2">
      <c r="C650" s="187"/>
      <c r="H650" s="188"/>
      <c r="I650" s="184"/>
      <c r="J650" s="185"/>
      <c r="M650" s="185"/>
      <c r="O650" s="189"/>
    </row>
    <row r="651" spans="3:15" x14ac:dyDescent="0.2">
      <c r="C651" s="187"/>
      <c r="H651" s="188"/>
      <c r="I651" s="184"/>
      <c r="J651" s="185"/>
      <c r="M651" s="185"/>
      <c r="O651" s="189"/>
    </row>
    <row r="652" spans="3:15" x14ac:dyDescent="0.2">
      <c r="C652" s="187"/>
      <c r="H652" s="188"/>
      <c r="I652" s="184"/>
      <c r="J652" s="185"/>
      <c r="M652" s="185"/>
      <c r="O652" s="189"/>
    </row>
    <row r="653" spans="3:15" x14ac:dyDescent="0.2">
      <c r="C653" s="187"/>
      <c r="H653" s="188"/>
      <c r="I653" s="184"/>
      <c r="J653" s="185"/>
      <c r="M653" s="185"/>
      <c r="O653" s="189"/>
    </row>
    <row r="654" spans="3:15" x14ac:dyDescent="0.2">
      <c r="C654" s="187"/>
      <c r="H654" s="188"/>
      <c r="I654" s="184"/>
      <c r="J654" s="185"/>
      <c r="M654" s="185"/>
      <c r="O654" s="189"/>
    </row>
    <row r="655" spans="3:15" x14ac:dyDescent="0.2">
      <c r="C655" s="187"/>
      <c r="H655" s="188"/>
      <c r="I655" s="184"/>
      <c r="J655" s="185"/>
      <c r="M655" s="185"/>
      <c r="O655" s="189"/>
    </row>
    <row r="656" spans="3:15" x14ac:dyDescent="0.2">
      <c r="C656" s="187"/>
      <c r="H656" s="188"/>
      <c r="I656" s="184"/>
      <c r="J656" s="185"/>
      <c r="M656" s="185"/>
      <c r="O656" s="189"/>
    </row>
    <row r="657" spans="3:15" x14ac:dyDescent="0.2">
      <c r="C657" s="187"/>
      <c r="H657" s="188"/>
      <c r="I657" s="184"/>
      <c r="J657" s="185"/>
      <c r="M657" s="185"/>
      <c r="O657" s="189"/>
    </row>
    <row r="658" spans="3:15" x14ac:dyDescent="0.2">
      <c r="C658" s="187"/>
      <c r="H658" s="188"/>
      <c r="J658" s="185"/>
      <c r="M658" s="185"/>
      <c r="O658" s="189"/>
    </row>
    <row r="659" spans="3:15" x14ac:dyDescent="0.2">
      <c r="C659" s="187"/>
      <c r="H659" s="188"/>
      <c r="J659" s="185"/>
      <c r="M659" s="185"/>
      <c r="O659" s="189"/>
    </row>
    <row r="660" spans="3:15" x14ac:dyDescent="0.2">
      <c r="C660" s="187"/>
      <c r="H660" s="188"/>
      <c r="J660" s="185"/>
      <c r="M660" s="185"/>
      <c r="O660" s="189"/>
    </row>
    <row r="661" spans="3:15" x14ac:dyDescent="0.2">
      <c r="C661" s="187"/>
      <c r="H661" s="188"/>
      <c r="J661" s="185"/>
      <c r="M661" s="185"/>
      <c r="O661" s="189"/>
    </row>
    <row r="662" spans="3:15" x14ac:dyDescent="0.2">
      <c r="C662" s="187"/>
      <c r="H662" s="188"/>
      <c r="J662" s="185"/>
      <c r="M662" s="185"/>
      <c r="O662" s="189"/>
    </row>
    <row r="663" spans="3:15" x14ac:dyDescent="0.2">
      <c r="C663" s="187"/>
      <c r="H663" s="188"/>
      <c r="J663" s="185"/>
      <c r="M663" s="185"/>
      <c r="O663" s="189"/>
    </row>
    <row r="664" spans="3:15" x14ac:dyDescent="0.2">
      <c r="C664" s="187"/>
      <c r="H664" s="188"/>
      <c r="J664" s="185"/>
      <c r="M664" s="185"/>
      <c r="O664" s="189"/>
    </row>
    <row r="665" spans="3:15" x14ac:dyDescent="0.2">
      <c r="C665" s="187"/>
      <c r="H665" s="188"/>
      <c r="J665" s="185"/>
      <c r="M665" s="185"/>
      <c r="O665" s="189"/>
    </row>
    <row r="666" spans="3:15" x14ac:dyDescent="0.2">
      <c r="C666" s="187"/>
      <c r="H666" s="188"/>
      <c r="J666" s="185"/>
      <c r="M666" s="185"/>
      <c r="O666" s="189"/>
    </row>
    <row r="667" spans="3:15" x14ac:dyDescent="0.2">
      <c r="C667" s="187"/>
      <c r="H667" s="188"/>
      <c r="J667" s="185"/>
      <c r="M667" s="185"/>
      <c r="O667" s="189"/>
    </row>
    <row r="668" spans="3:15" x14ac:dyDescent="0.2">
      <c r="C668" s="187"/>
      <c r="H668" s="188"/>
      <c r="J668" s="185"/>
      <c r="M668" s="185"/>
      <c r="O668" s="189"/>
    </row>
    <row r="669" spans="3:15" x14ac:dyDescent="0.2">
      <c r="C669" s="187"/>
      <c r="H669" s="188"/>
      <c r="J669" s="185"/>
      <c r="M669" s="185"/>
      <c r="O669" s="189"/>
    </row>
    <row r="670" spans="3:15" x14ac:dyDescent="0.2">
      <c r="C670" s="187"/>
      <c r="H670" s="188"/>
      <c r="J670" s="185"/>
      <c r="M670" s="185"/>
      <c r="O670" s="189"/>
    </row>
    <row r="671" spans="3:15" x14ac:dyDescent="0.2">
      <c r="C671" s="187"/>
      <c r="H671" s="188"/>
      <c r="J671" s="185"/>
      <c r="M671" s="185"/>
      <c r="O671" s="189"/>
    </row>
    <row r="672" spans="3:15" x14ac:dyDescent="0.2">
      <c r="C672" s="187"/>
      <c r="H672" s="188"/>
      <c r="J672" s="185"/>
      <c r="M672" s="185"/>
      <c r="O672" s="189"/>
    </row>
    <row r="673" spans="3:15" x14ac:dyDescent="0.2">
      <c r="C673" s="187"/>
      <c r="H673" s="188"/>
      <c r="J673" s="185"/>
      <c r="M673" s="185"/>
      <c r="O673" s="189"/>
    </row>
    <row r="674" spans="3:15" x14ac:dyDescent="0.2">
      <c r="C674" s="187"/>
      <c r="H674" s="188"/>
      <c r="J674" s="185"/>
      <c r="M674" s="185"/>
      <c r="O674" s="189"/>
    </row>
    <row r="675" spans="3:15" x14ac:dyDescent="0.2">
      <c r="C675" s="187"/>
      <c r="H675" s="188"/>
      <c r="J675" s="185"/>
      <c r="M675" s="185"/>
      <c r="O675" s="189"/>
    </row>
    <row r="676" spans="3:15" x14ac:dyDescent="0.2">
      <c r="C676" s="187"/>
      <c r="H676" s="188"/>
      <c r="J676" s="185"/>
      <c r="M676" s="185"/>
      <c r="O676" s="189"/>
    </row>
    <row r="677" spans="3:15" x14ac:dyDescent="0.2">
      <c r="C677" s="187"/>
      <c r="H677" s="188"/>
      <c r="J677" s="185"/>
      <c r="M677" s="185"/>
      <c r="O677" s="189"/>
    </row>
    <row r="678" spans="3:15" x14ac:dyDescent="0.2">
      <c r="C678" s="187"/>
      <c r="H678" s="188"/>
      <c r="J678" s="185"/>
      <c r="M678" s="185"/>
      <c r="O678" s="189"/>
    </row>
    <row r="679" spans="3:15" x14ac:dyDescent="0.2">
      <c r="C679" s="187"/>
      <c r="H679" s="188"/>
      <c r="J679" s="185"/>
      <c r="M679" s="185"/>
      <c r="O679" s="189"/>
    </row>
    <row r="680" spans="3:15" x14ac:dyDescent="0.2">
      <c r="C680" s="187"/>
      <c r="H680" s="188"/>
      <c r="J680" s="185"/>
      <c r="M680" s="185"/>
      <c r="O680" s="189"/>
    </row>
    <row r="681" spans="3:15" x14ac:dyDescent="0.2">
      <c r="C681" s="187"/>
      <c r="H681" s="188"/>
      <c r="J681" s="185"/>
      <c r="M681" s="185"/>
      <c r="O681" s="189"/>
    </row>
    <row r="682" spans="3:15" x14ac:dyDescent="0.2">
      <c r="C682" s="187"/>
      <c r="H682" s="188"/>
      <c r="J682" s="185"/>
      <c r="M682" s="185"/>
      <c r="O682" s="189"/>
    </row>
    <row r="683" spans="3:15" x14ac:dyDescent="0.2">
      <c r="C683" s="187"/>
      <c r="H683" s="188"/>
      <c r="J683" s="185"/>
      <c r="M683" s="185"/>
      <c r="O683" s="189"/>
    </row>
    <row r="684" spans="3:15" x14ac:dyDescent="0.2">
      <c r="C684" s="187"/>
      <c r="H684" s="188"/>
      <c r="J684" s="185"/>
      <c r="M684" s="185"/>
      <c r="O684" s="189"/>
    </row>
    <row r="685" spans="3:15" x14ac:dyDescent="0.2">
      <c r="C685" s="187"/>
      <c r="H685" s="188"/>
      <c r="J685" s="185"/>
      <c r="M685" s="185"/>
      <c r="O685" s="189"/>
    </row>
    <row r="686" spans="3:15" x14ac:dyDescent="0.2">
      <c r="C686" s="187"/>
      <c r="H686" s="188"/>
      <c r="J686" s="185"/>
      <c r="M686" s="185"/>
      <c r="O686" s="189"/>
    </row>
    <row r="687" spans="3:15" x14ac:dyDescent="0.2">
      <c r="C687" s="187"/>
      <c r="H687" s="188"/>
      <c r="J687" s="185"/>
      <c r="M687" s="185"/>
      <c r="O687" s="189"/>
    </row>
    <row r="688" spans="3:15" x14ac:dyDescent="0.2">
      <c r="C688" s="187"/>
      <c r="H688" s="188"/>
      <c r="J688" s="185"/>
      <c r="M688" s="185"/>
      <c r="O688" s="189"/>
    </row>
    <row r="689" spans="3:15" x14ac:dyDescent="0.2">
      <c r="C689" s="187"/>
      <c r="H689" s="188"/>
      <c r="J689" s="185"/>
      <c r="M689" s="185"/>
      <c r="O689" s="189"/>
    </row>
    <row r="690" spans="3:15" x14ac:dyDescent="0.2">
      <c r="C690" s="187"/>
      <c r="H690" s="188"/>
      <c r="J690" s="185"/>
      <c r="M690" s="185"/>
      <c r="O690" s="189"/>
    </row>
    <row r="691" spans="3:15" x14ac:dyDescent="0.2">
      <c r="C691" s="187"/>
      <c r="H691" s="188"/>
      <c r="J691" s="185"/>
      <c r="M691" s="185"/>
      <c r="O691" s="189"/>
    </row>
    <row r="692" spans="3:15" x14ac:dyDescent="0.2">
      <c r="C692" s="187"/>
      <c r="H692" s="188"/>
      <c r="J692" s="185"/>
      <c r="M692" s="185"/>
      <c r="O692" s="189"/>
    </row>
    <row r="693" spans="3:15" x14ac:dyDescent="0.2">
      <c r="C693" s="187"/>
      <c r="H693" s="188"/>
      <c r="J693" s="185"/>
      <c r="M693" s="185"/>
      <c r="O693" s="189"/>
    </row>
    <row r="694" spans="3:15" x14ac:dyDescent="0.2">
      <c r="C694" s="187"/>
      <c r="H694" s="188"/>
      <c r="J694" s="185"/>
      <c r="M694" s="185"/>
      <c r="O694" s="189"/>
    </row>
    <row r="695" spans="3:15" x14ac:dyDescent="0.2">
      <c r="C695" s="187"/>
      <c r="H695" s="188"/>
      <c r="J695" s="185"/>
      <c r="M695" s="185"/>
      <c r="O695" s="189"/>
    </row>
    <row r="696" spans="3:15" x14ac:dyDescent="0.2">
      <c r="C696" s="187"/>
      <c r="H696" s="188"/>
      <c r="J696" s="185"/>
      <c r="M696" s="185"/>
      <c r="O696" s="189"/>
    </row>
    <row r="697" spans="3:15" x14ac:dyDescent="0.2">
      <c r="C697" s="187"/>
      <c r="H697" s="188"/>
      <c r="J697" s="185"/>
      <c r="M697" s="185"/>
      <c r="O697" s="189"/>
    </row>
    <row r="698" spans="3:15" x14ac:dyDescent="0.2">
      <c r="C698" s="187"/>
      <c r="H698" s="188"/>
      <c r="J698" s="185"/>
      <c r="M698" s="185"/>
      <c r="O698" s="189"/>
    </row>
    <row r="699" spans="3:15" x14ac:dyDescent="0.2">
      <c r="C699" s="187"/>
      <c r="H699" s="188"/>
      <c r="J699" s="185"/>
      <c r="M699" s="185"/>
      <c r="O699" s="189"/>
    </row>
    <row r="700" spans="3:15" x14ac:dyDescent="0.2">
      <c r="C700" s="187"/>
      <c r="H700" s="188"/>
      <c r="J700" s="185"/>
      <c r="M700" s="185"/>
      <c r="O700" s="189"/>
    </row>
    <row r="701" spans="3:15" x14ac:dyDescent="0.2">
      <c r="C701" s="187"/>
      <c r="H701" s="188"/>
      <c r="J701" s="185"/>
      <c r="M701" s="185"/>
      <c r="O701" s="189"/>
    </row>
    <row r="702" spans="3:15" x14ac:dyDescent="0.2">
      <c r="C702" s="187"/>
      <c r="H702" s="188"/>
      <c r="J702" s="185"/>
      <c r="M702" s="185"/>
      <c r="O702" s="189"/>
    </row>
    <row r="703" spans="3:15" x14ac:dyDescent="0.2">
      <c r="C703" s="187"/>
      <c r="H703" s="188"/>
      <c r="J703" s="185"/>
      <c r="M703" s="185"/>
      <c r="O703" s="189"/>
    </row>
    <row r="704" spans="3:15" x14ac:dyDescent="0.2">
      <c r="C704" s="187"/>
      <c r="H704" s="188"/>
      <c r="J704" s="185"/>
      <c r="M704" s="185"/>
      <c r="O704" s="189"/>
    </row>
    <row r="705" spans="3:15" x14ac:dyDescent="0.2">
      <c r="C705" s="187"/>
      <c r="H705" s="188"/>
      <c r="J705" s="185"/>
      <c r="M705" s="185"/>
      <c r="O705" s="189"/>
    </row>
    <row r="706" spans="3:15" x14ac:dyDescent="0.2">
      <c r="C706" s="187"/>
      <c r="H706" s="188"/>
      <c r="J706" s="185"/>
      <c r="M706" s="185"/>
      <c r="O706" s="189"/>
    </row>
    <row r="707" spans="3:15" x14ac:dyDescent="0.2">
      <c r="C707" s="187"/>
      <c r="H707" s="188"/>
      <c r="J707" s="185"/>
      <c r="M707" s="185"/>
      <c r="O707" s="189"/>
    </row>
    <row r="708" spans="3:15" x14ac:dyDescent="0.2">
      <c r="C708" s="187"/>
      <c r="H708" s="188"/>
      <c r="J708" s="185"/>
      <c r="M708" s="185"/>
      <c r="O708" s="189"/>
    </row>
    <row r="709" spans="3:15" x14ac:dyDescent="0.2">
      <c r="C709" s="187"/>
      <c r="H709" s="188"/>
      <c r="J709" s="185"/>
      <c r="M709" s="185"/>
      <c r="O709" s="189"/>
    </row>
    <row r="710" spans="3:15" x14ac:dyDescent="0.2">
      <c r="C710" s="187"/>
      <c r="H710" s="188"/>
      <c r="J710" s="185"/>
      <c r="M710" s="185"/>
      <c r="O710" s="189"/>
    </row>
    <row r="711" spans="3:15" x14ac:dyDescent="0.2">
      <c r="C711" s="187"/>
      <c r="H711" s="188"/>
      <c r="J711" s="185"/>
      <c r="M711" s="185"/>
      <c r="O711" s="189"/>
    </row>
    <row r="712" spans="3:15" x14ac:dyDescent="0.2">
      <c r="C712" s="187"/>
      <c r="H712" s="188"/>
      <c r="J712" s="185"/>
      <c r="M712" s="185"/>
      <c r="O712" s="189"/>
    </row>
    <row r="713" spans="3:15" x14ac:dyDescent="0.2">
      <c r="C713" s="187"/>
      <c r="H713" s="188"/>
      <c r="J713" s="185"/>
      <c r="M713" s="185"/>
      <c r="O713" s="189"/>
    </row>
    <row r="714" spans="3:15" x14ac:dyDescent="0.2">
      <c r="C714" s="187"/>
      <c r="H714" s="188"/>
      <c r="J714" s="185"/>
      <c r="M714" s="185"/>
      <c r="O714" s="189"/>
    </row>
    <row r="715" spans="3:15" x14ac:dyDescent="0.2">
      <c r="C715" s="187"/>
      <c r="H715" s="188"/>
      <c r="J715" s="185"/>
      <c r="M715" s="185"/>
      <c r="O715" s="189"/>
    </row>
    <row r="716" spans="3:15" x14ac:dyDescent="0.2">
      <c r="C716" s="187"/>
      <c r="H716" s="188"/>
      <c r="J716" s="185"/>
      <c r="M716" s="185"/>
      <c r="O716" s="189"/>
    </row>
    <row r="717" spans="3:15" x14ac:dyDescent="0.2">
      <c r="C717" s="187"/>
      <c r="H717" s="188"/>
      <c r="J717" s="185"/>
      <c r="M717" s="185"/>
      <c r="O717" s="189"/>
    </row>
    <row r="718" spans="3:15" x14ac:dyDescent="0.2">
      <c r="C718" s="187"/>
      <c r="H718" s="188"/>
      <c r="J718" s="185"/>
      <c r="M718" s="185"/>
      <c r="O718" s="189"/>
    </row>
    <row r="719" spans="3:15" x14ac:dyDescent="0.2">
      <c r="C719" s="187"/>
      <c r="H719" s="188"/>
      <c r="J719" s="185"/>
      <c r="M719" s="185"/>
      <c r="O719" s="189"/>
    </row>
    <row r="720" spans="3:15" x14ac:dyDescent="0.2">
      <c r="C720" s="187"/>
      <c r="H720" s="188"/>
      <c r="J720" s="185"/>
      <c r="M720" s="185"/>
      <c r="O720" s="189"/>
    </row>
    <row r="721" spans="3:15" x14ac:dyDescent="0.2">
      <c r="C721" s="187"/>
      <c r="H721" s="188"/>
      <c r="J721" s="185"/>
      <c r="M721" s="185"/>
      <c r="O721" s="189"/>
    </row>
    <row r="722" spans="3:15" x14ac:dyDescent="0.2">
      <c r="C722" s="187"/>
      <c r="H722" s="188"/>
      <c r="J722" s="185"/>
      <c r="M722" s="185"/>
      <c r="O722" s="189"/>
    </row>
    <row r="723" spans="3:15" x14ac:dyDescent="0.2">
      <c r="C723" s="187"/>
      <c r="H723" s="188"/>
      <c r="J723" s="185"/>
      <c r="M723" s="185"/>
      <c r="O723" s="189"/>
    </row>
    <row r="724" spans="3:15" x14ac:dyDescent="0.2">
      <c r="C724" s="187"/>
      <c r="H724" s="188"/>
      <c r="J724" s="185"/>
      <c r="M724" s="185"/>
      <c r="O724" s="189"/>
    </row>
    <row r="725" spans="3:15" x14ac:dyDescent="0.2">
      <c r="C725" s="187"/>
      <c r="H725" s="188"/>
      <c r="J725" s="185"/>
      <c r="M725" s="185"/>
      <c r="O725" s="189"/>
    </row>
    <row r="726" spans="3:15" x14ac:dyDescent="0.2">
      <c r="C726" s="187"/>
      <c r="H726" s="188"/>
      <c r="J726" s="185"/>
      <c r="M726" s="185"/>
      <c r="O726" s="189"/>
    </row>
    <row r="727" spans="3:15" x14ac:dyDescent="0.2">
      <c r="C727" s="187"/>
      <c r="H727" s="188"/>
      <c r="J727" s="185"/>
      <c r="M727" s="185"/>
      <c r="O727" s="189"/>
    </row>
    <row r="728" spans="3:15" x14ac:dyDescent="0.2">
      <c r="C728" s="187"/>
      <c r="H728" s="188"/>
      <c r="J728" s="185"/>
      <c r="M728" s="185"/>
      <c r="O728" s="189"/>
    </row>
    <row r="729" spans="3:15" x14ac:dyDescent="0.2">
      <c r="C729" s="187"/>
      <c r="H729" s="188"/>
      <c r="J729" s="185"/>
      <c r="M729" s="185"/>
      <c r="O729" s="189"/>
    </row>
    <row r="730" spans="3:15" x14ac:dyDescent="0.2">
      <c r="C730" s="187"/>
      <c r="H730" s="188"/>
      <c r="J730" s="185"/>
      <c r="M730" s="185"/>
      <c r="O730" s="189"/>
    </row>
    <row r="731" spans="3:15" x14ac:dyDescent="0.2">
      <c r="C731" s="187"/>
      <c r="H731" s="188"/>
      <c r="J731" s="185"/>
      <c r="M731" s="185"/>
      <c r="O731" s="189"/>
    </row>
    <row r="732" spans="3:15" x14ac:dyDescent="0.2">
      <c r="C732" s="187"/>
      <c r="H732" s="188"/>
      <c r="J732" s="185"/>
      <c r="M732" s="185"/>
      <c r="O732" s="189"/>
    </row>
    <row r="733" spans="3:15" x14ac:dyDescent="0.2">
      <c r="C733" s="187"/>
      <c r="H733" s="188"/>
      <c r="J733" s="185"/>
      <c r="M733" s="185"/>
      <c r="O733" s="189"/>
    </row>
    <row r="734" spans="3:15" x14ac:dyDescent="0.2">
      <c r="C734" s="187"/>
      <c r="H734" s="188"/>
      <c r="J734" s="185"/>
      <c r="M734" s="185"/>
      <c r="O734" s="189"/>
    </row>
    <row r="735" spans="3:15" x14ac:dyDescent="0.2">
      <c r="C735" s="187"/>
      <c r="H735" s="188"/>
      <c r="J735" s="185"/>
      <c r="M735" s="185"/>
      <c r="O735" s="189"/>
    </row>
    <row r="736" spans="3:15" x14ac:dyDescent="0.2">
      <c r="C736" s="187"/>
      <c r="H736" s="188"/>
      <c r="J736" s="185"/>
      <c r="M736" s="185"/>
      <c r="O736" s="189"/>
    </row>
    <row r="737" spans="3:15" x14ac:dyDescent="0.2">
      <c r="C737" s="187"/>
      <c r="H737" s="188"/>
      <c r="J737" s="185"/>
      <c r="M737" s="185"/>
      <c r="O737" s="189"/>
    </row>
    <row r="738" spans="3:15" x14ac:dyDescent="0.2">
      <c r="C738" s="187"/>
      <c r="H738" s="188"/>
      <c r="J738" s="185"/>
      <c r="M738" s="185"/>
      <c r="O738" s="189"/>
    </row>
    <row r="739" spans="3:15" x14ac:dyDescent="0.2">
      <c r="C739" s="187"/>
      <c r="H739" s="188"/>
      <c r="J739" s="185"/>
      <c r="M739" s="185"/>
    </row>
    <row r="740" spans="3:15" x14ac:dyDescent="0.2">
      <c r="C740" s="187"/>
      <c r="H740" s="188"/>
      <c r="J740" s="185"/>
      <c r="M740" s="185"/>
    </row>
    <row r="741" spans="3:15" x14ac:dyDescent="0.2">
      <c r="C741" s="187"/>
      <c r="H741" s="188"/>
      <c r="J741" s="185"/>
      <c r="M741" s="185"/>
    </row>
    <row r="742" spans="3:15" x14ac:dyDescent="0.2">
      <c r="C742" s="187"/>
      <c r="H742" s="188"/>
      <c r="J742" s="185"/>
      <c r="M742" s="185"/>
    </row>
    <row r="743" spans="3:15" x14ac:dyDescent="0.2">
      <c r="C743" s="187"/>
      <c r="H743" s="188"/>
      <c r="J743" s="185"/>
      <c r="M743" s="185"/>
    </row>
    <row r="744" spans="3:15" x14ac:dyDescent="0.2">
      <c r="C744" s="187"/>
      <c r="H744" s="188"/>
      <c r="J744" s="185"/>
      <c r="M744" s="185"/>
    </row>
    <row r="745" spans="3:15" x14ac:dyDescent="0.2">
      <c r="C745" s="187"/>
      <c r="H745" s="188"/>
      <c r="J745" s="185"/>
      <c r="M745" s="185"/>
    </row>
    <row r="746" spans="3:15" x14ac:dyDescent="0.2">
      <c r="C746" s="187"/>
      <c r="H746" s="188"/>
      <c r="J746" s="185"/>
      <c r="M746" s="185"/>
    </row>
    <row r="747" spans="3:15" x14ac:dyDescent="0.2">
      <c r="C747" s="187"/>
      <c r="H747" s="188"/>
      <c r="J747" s="185"/>
      <c r="M747" s="185"/>
    </row>
    <row r="748" spans="3:15" x14ac:dyDescent="0.2">
      <c r="C748" s="187"/>
      <c r="H748" s="188"/>
      <c r="J748" s="185"/>
      <c r="M748" s="185"/>
    </row>
    <row r="749" spans="3:15" x14ac:dyDescent="0.2">
      <c r="C749" s="187"/>
      <c r="H749" s="188"/>
      <c r="J749" s="185"/>
      <c r="M749" s="185"/>
    </row>
    <row r="750" spans="3:15" x14ac:dyDescent="0.2">
      <c r="C750" s="187"/>
      <c r="H750" s="188"/>
      <c r="J750" s="185"/>
      <c r="M750" s="185"/>
    </row>
    <row r="751" spans="3:15" x14ac:dyDescent="0.2">
      <c r="C751" s="187"/>
      <c r="H751" s="188"/>
      <c r="J751" s="185"/>
      <c r="M751" s="185"/>
    </row>
    <row r="752" spans="3:15" x14ac:dyDescent="0.2">
      <c r="C752" s="187"/>
      <c r="H752" s="188"/>
      <c r="J752" s="185"/>
      <c r="M752" s="185"/>
    </row>
    <row r="753" spans="3:13" x14ac:dyDescent="0.2">
      <c r="C753" s="187"/>
      <c r="H753" s="188"/>
      <c r="J753" s="185"/>
      <c r="M753" s="185"/>
    </row>
    <row r="754" spans="3:13" x14ac:dyDescent="0.2">
      <c r="C754" s="187"/>
      <c r="H754" s="188"/>
      <c r="J754" s="185"/>
      <c r="M754" s="185"/>
    </row>
    <row r="755" spans="3:13" x14ac:dyDescent="0.2">
      <c r="C755" s="187"/>
      <c r="H755" s="188"/>
      <c r="J755" s="185"/>
      <c r="M755" s="185"/>
    </row>
    <row r="756" spans="3:13" x14ac:dyDescent="0.2">
      <c r="C756" s="187"/>
      <c r="H756" s="188"/>
      <c r="J756" s="185"/>
      <c r="M756" s="185"/>
    </row>
    <row r="757" spans="3:13" x14ac:dyDescent="0.2">
      <c r="C757" s="187"/>
      <c r="H757" s="188"/>
      <c r="J757" s="185"/>
      <c r="M757" s="185"/>
    </row>
    <row r="758" spans="3:13" x14ac:dyDescent="0.2">
      <c r="C758" s="187"/>
      <c r="H758" s="188"/>
      <c r="J758" s="185"/>
      <c r="M758" s="185"/>
    </row>
    <row r="759" spans="3:13" x14ac:dyDescent="0.2">
      <c r="C759" s="187"/>
      <c r="H759" s="188"/>
      <c r="J759" s="185"/>
      <c r="M759" s="185"/>
    </row>
    <row r="760" spans="3:13" x14ac:dyDescent="0.2">
      <c r="C760" s="187"/>
      <c r="H760" s="188"/>
      <c r="J760" s="185"/>
      <c r="M760" s="185"/>
    </row>
    <row r="761" spans="3:13" x14ac:dyDescent="0.2">
      <c r="C761" s="187"/>
      <c r="H761" s="188"/>
      <c r="J761" s="185"/>
      <c r="M761" s="185"/>
    </row>
    <row r="762" spans="3:13" x14ac:dyDescent="0.2">
      <c r="C762" s="187"/>
      <c r="H762" s="188"/>
      <c r="J762" s="185"/>
      <c r="M762" s="185"/>
    </row>
    <row r="763" spans="3:13" x14ac:dyDescent="0.2">
      <c r="C763" s="187"/>
      <c r="H763" s="188"/>
      <c r="J763" s="185"/>
      <c r="M763" s="185"/>
    </row>
    <row r="764" spans="3:13" x14ac:dyDescent="0.2">
      <c r="C764" s="187"/>
      <c r="H764" s="188"/>
      <c r="J764" s="185"/>
      <c r="M764" s="185"/>
    </row>
    <row r="765" spans="3:13" x14ac:dyDescent="0.2">
      <c r="C765" s="187"/>
      <c r="H765" s="188"/>
      <c r="J765" s="185"/>
      <c r="M765" s="185"/>
    </row>
    <row r="766" spans="3:13" x14ac:dyDescent="0.2">
      <c r="C766" s="187"/>
      <c r="H766" s="188"/>
      <c r="J766" s="185"/>
      <c r="M766" s="185"/>
    </row>
    <row r="767" spans="3:13" x14ac:dyDescent="0.2">
      <c r="C767" s="187"/>
      <c r="H767" s="188"/>
      <c r="J767" s="185"/>
      <c r="M767" s="185"/>
    </row>
    <row r="768" spans="3:13" x14ac:dyDescent="0.2">
      <c r="C768" s="187"/>
      <c r="H768" s="188"/>
      <c r="J768" s="185"/>
      <c r="M768" s="185"/>
    </row>
    <row r="769" spans="3:13" x14ac:dyDescent="0.2">
      <c r="C769" s="187"/>
      <c r="H769" s="188"/>
      <c r="J769" s="185"/>
      <c r="M769" s="185"/>
    </row>
    <row r="770" spans="3:13" x14ac:dyDescent="0.2">
      <c r="C770" s="187"/>
      <c r="H770" s="188"/>
      <c r="J770" s="185"/>
      <c r="M770" s="185"/>
    </row>
    <row r="771" spans="3:13" x14ac:dyDescent="0.2">
      <c r="C771" s="187"/>
      <c r="H771" s="188"/>
      <c r="J771" s="185"/>
      <c r="M771" s="185"/>
    </row>
    <row r="772" spans="3:13" x14ac:dyDescent="0.2">
      <c r="C772" s="187"/>
      <c r="H772" s="188"/>
      <c r="J772" s="185"/>
      <c r="M772" s="185"/>
    </row>
    <row r="773" spans="3:13" x14ac:dyDescent="0.2">
      <c r="C773" s="187"/>
      <c r="H773" s="188"/>
      <c r="J773" s="185"/>
      <c r="M773" s="185"/>
    </row>
    <row r="774" spans="3:13" x14ac:dyDescent="0.2">
      <c r="C774" s="187"/>
      <c r="J774" s="185"/>
      <c r="M774" s="185"/>
    </row>
    <row r="775" spans="3:13" x14ac:dyDescent="0.2">
      <c r="C775" s="187"/>
      <c r="J775" s="185"/>
      <c r="M775" s="185"/>
    </row>
    <row r="776" spans="3:13" x14ac:dyDescent="0.2">
      <c r="C776" s="187"/>
      <c r="J776" s="185"/>
      <c r="M776" s="185"/>
    </row>
    <row r="777" spans="3:13" x14ac:dyDescent="0.2">
      <c r="C777" s="187"/>
      <c r="J777" s="185"/>
      <c r="M777" s="185"/>
    </row>
    <row r="778" spans="3:13" x14ac:dyDescent="0.2">
      <c r="C778" s="187"/>
      <c r="J778" s="185"/>
      <c r="M778" s="185"/>
    </row>
    <row r="779" spans="3:13" x14ac:dyDescent="0.2">
      <c r="C779" s="187"/>
      <c r="J779" s="185"/>
      <c r="M779" s="185"/>
    </row>
    <row r="780" spans="3:13" x14ac:dyDescent="0.2">
      <c r="C780" s="187"/>
      <c r="J780" s="185"/>
      <c r="M780" s="185"/>
    </row>
    <row r="781" spans="3:13" x14ac:dyDescent="0.2">
      <c r="C781" s="187"/>
      <c r="J781" s="185"/>
      <c r="M781" s="185"/>
    </row>
    <row r="782" spans="3:13" x14ac:dyDescent="0.2">
      <c r="C782" s="187"/>
      <c r="J782" s="185"/>
      <c r="M782" s="185"/>
    </row>
    <row r="783" spans="3:13" x14ac:dyDescent="0.2">
      <c r="C783" s="187"/>
      <c r="J783" s="185"/>
      <c r="M783" s="185"/>
    </row>
    <row r="784" spans="3:13" x14ac:dyDescent="0.2">
      <c r="C784" s="187"/>
      <c r="J784" s="185"/>
      <c r="M784" s="185"/>
    </row>
    <row r="785" spans="3:13" x14ac:dyDescent="0.2">
      <c r="C785" s="187"/>
      <c r="J785" s="185"/>
      <c r="M785" s="185"/>
    </row>
    <row r="786" spans="3:13" x14ac:dyDescent="0.2">
      <c r="C786" s="187"/>
      <c r="J786" s="185"/>
      <c r="M786" s="185"/>
    </row>
    <row r="787" spans="3:13" x14ac:dyDescent="0.2">
      <c r="C787" s="187"/>
      <c r="J787" s="185"/>
      <c r="M787" s="185"/>
    </row>
    <row r="788" spans="3:13" x14ac:dyDescent="0.2">
      <c r="C788" s="187"/>
      <c r="J788" s="185"/>
      <c r="M788" s="185"/>
    </row>
    <row r="789" spans="3:13" x14ac:dyDescent="0.2">
      <c r="C789" s="187"/>
      <c r="J789" s="185"/>
      <c r="M789" s="185"/>
    </row>
    <row r="790" spans="3:13" x14ac:dyDescent="0.2">
      <c r="C790" s="187"/>
      <c r="J790" s="185"/>
      <c r="M790" s="185"/>
    </row>
    <row r="791" spans="3:13" x14ac:dyDescent="0.2">
      <c r="C791" s="187"/>
      <c r="J791" s="185"/>
      <c r="M791" s="185"/>
    </row>
    <row r="792" spans="3:13" x14ac:dyDescent="0.2">
      <c r="C792" s="187"/>
      <c r="J792" s="185"/>
      <c r="M792" s="185"/>
    </row>
    <row r="793" spans="3:13" x14ac:dyDescent="0.2">
      <c r="C793" s="187"/>
      <c r="J793" s="185"/>
      <c r="M793" s="185"/>
    </row>
    <row r="794" spans="3:13" x14ac:dyDescent="0.2">
      <c r="C794" s="187"/>
      <c r="J794" s="185"/>
      <c r="M794" s="185"/>
    </row>
    <row r="795" spans="3:13" x14ac:dyDescent="0.2">
      <c r="C795" s="187"/>
      <c r="J795" s="185"/>
      <c r="M795" s="185"/>
    </row>
    <row r="796" spans="3:13" x14ac:dyDescent="0.2">
      <c r="C796" s="187"/>
      <c r="J796" s="185"/>
      <c r="M796" s="185"/>
    </row>
    <row r="797" spans="3:13" x14ac:dyDescent="0.2">
      <c r="C797" s="187"/>
      <c r="J797" s="185"/>
      <c r="M797" s="185"/>
    </row>
    <row r="798" spans="3:13" x14ac:dyDescent="0.2">
      <c r="C798" s="187"/>
      <c r="J798" s="185"/>
      <c r="M798" s="185"/>
    </row>
    <row r="799" spans="3:13" x14ac:dyDescent="0.2">
      <c r="C799" s="187"/>
      <c r="J799" s="185"/>
      <c r="M799" s="185"/>
    </row>
    <row r="800" spans="3:13" x14ac:dyDescent="0.2">
      <c r="C800" s="187"/>
      <c r="J800" s="185"/>
      <c r="M800" s="185"/>
    </row>
    <row r="801" spans="3:13" x14ac:dyDescent="0.2">
      <c r="C801" s="187"/>
      <c r="J801" s="185"/>
      <c r="M801" s="185"/>
    </row>
    <row r="802" spans="3:13" x14ac:dyDescent="0.2">
      <c r="C802" s="187"/>
      <c r="J802" s="184"/>
      <c r="M802" s="185"/>
    </row>
    <row r="803" spans="3:13" x14ac:dyDescent="0.2">
      <c r="C803" s="187"/>
      <c r="J803" s="184"/>
      <c r="M803" s="185"/>
    </row>
    <row r="804" spans="3:13" x14ac:dyDescent="0.2">
      <c r="C804" s="187"/>
      <c r="J804" s="184"/>
      <c r="M804" s="185"/>
    </row>
    <row r="805" spans="3:13" x14ac:dyDescent="0.2">
      <c r="C805" s="187"/>
      <c r="J805" s="184"/>
      <c r="M805" s="185"/>
    </row>
    <row r="806" spans="3:13" x14ac:dyDescent="0.2">
      <c r="C806" s="187"/>
      <c r="J806" s="184"/>
      <c r="M806" s="185"/>
    </row>
    <row r="807" spans="3:13" x14ac:dyDescent="0.2">
      <c r="C807" s="187"/>
      <c r="J807" s="184"/>
      <c r="M807" s="185"/>
    </row>
    <row r="808" spans="3:13" x14ac:dyDescent="0.2">
      <c r="C808" s="187"/>
      <c r="J808" s="184"/>
      <c r="M808" s="185"/>
    </row>
    <row r="809" spans="3:13" x14ac:dyDescent="0.2">
      <c r="C809" s="187"/>
      <c r="J809" s="184"/>
      <c r="M809" s="185"/>
    </row>
    <row r="810" spans="3:13" x14ac:dyDescent="0.2">
      <c r="C810" s="187"/>
      <c r="J810" s="184"/>
      <c r="M810" s="185"/>
    </row>
    <row r="811" spans="3:13" x14ac:dyDescent="0.2">
      <c r="C811" s="187"/>
      <c r="J811" s="184"/>
      <c r="M811" s="185"/>
    </row>
    <row r="812" spans="3:13" x14ac:dyDescent="0.2">
      <c r="C812" s="187"/>
      <c r="J812" s="184"/>
      <c r="M812" s="185"/>
    </row>
    <row r="813" spans="3:13" x14ac:dyDescent="0.2">
      <c r="C813" s="187"/>
      <c r="J813" s="184"/>
      <c r="M813" s="185"/>
    </row>
    <row r="814" spans="3:13" x14ac:dyDescent="0.2">
      <c r="C814" s="187"/>
      <c r="J814" s="184"/>
      <c r="M814" s="185"/>
    </row>
    <row r="815" spans="3:13" x14ac:dyDescent="0.2">
      <c r="C815" s="187"/>
      <c r="J815" s="184"/>
      <c r="M815" s="185"/>
    </row>
    <row r="816" spans="3:13" x14ac:dyDescent="0.2">
      <c r="C816" s="187"/>
      <c r="J816" s="184"/>
      <c r="M816" s="185"/>
    </row>
    <row r="817" spans="3:13" x14ac:dyDescent="0.2">
      <c r="C817" s="187"/>
      <c r="J817" s="184"/>
      <c r="M817" s="185"/>
    </row>
    <row r="818" spans="3:13" x14ac:dyDescent="0.2">
      <c r="C818" s="187"/>
      <c r="J818" s="184"/>
      <c r="M818" s="185"/>
    </row>
    <row r="819" spans="3:13" x14ac:dyDescent="0.2">
      <c r="C819" s="187"/>
      <c r="J819" s="184"/>
      <c r="M819" s="185"/>
    </row>
    <row r="820" spans="3:13" x14ac:dyDescent="0.2">
      <c r="C820" s="187"/>
      <c r="J820" s="184"/>
      <c r="M820" s="185"/>
    </row>
    <row r="821" spans="3:13" x14ac:dyDescent="0.2">
      <c r="C821" s="187"/>
      <c r="J821" s="184"/>
      <c r="M821" s="185"/>
    </row>
    <row r="822" spans="3:13" x14ac:dyDescent="0.2">
      <c r="C822" s="187"/>
      <c r="J822" s="184"/>
      <c r="M822" s="185"/>
    </row>
    <row r="823" spans="3:13" x14ac:dyDescent="0.2">
      <c r="C823" s="187"/>
      <c r="J823" s="184"/>
      <c r="M823" s="185"/>
    </row>
    <row r="824" spans="3:13" x14ac:dyDescent="0.2">
      <c r="C824" s="187"/>
      <c r="J824" s="184"/>
      <c r="M824" s="185"/>
    </row>
    <row r="825" spans="3:13" x14ac:dyDescent="0.2">
      <c r="C825" s="187"/>
      <c r="J825" s="184"/>
      <c r="M825" s="185"/>
    </row>
    <row r="826" spans="3:13" x14ac:dyDescent="0.2">
      <c r="C826" s="187"/>
      <c r="J826" s="184"/>
      <c r="M826" s="185"/>
    </row>
    <row r="827" spans="3:13" x14ac:dyDescent="0.2">
      <c r="C827" s="187"/>
      <c r="J827" s="184"/>
      <c r="M827" s="185"/>
    </row>
    <row r="828" spans="3:13" x14ac:dyDescent="0.2">
      <c r="C828" s="187"/>
      <c r="J828" s="184"/>
      <c r="M828" s="185"/>
    </row>
    <row r="829" spans="3:13" x14ac:dyDescent="0.2">
      <c r="C829" s="187"/>
      <c r="J829" s="184"/>
      <c r="M829" s="185"/>
    </row>
    <row r="830" spans="3:13" x14ac:dyDescent="0.2">
      <c r="C830" s="187"/>
      <c r="J830" s="184"/>
      <c r="M830" s="185"/>
    </row>
    <row r="831" spans="3:13" x14ac:dyDescent="0.2">
      <c r="C831" s="187"/>
      <c r="J831" s="184"/>
      <c r="M831" s="185"/>
    </row>
    <row r="832" spans="3:13" x14ac:dyDescent="0.2">
      <c r="C832" s="187"/>
      <c r="J832" s="184"/>
      <c r="M832" s="185"/>
    </row>
    <row r="833" spans="3:13" x14ac:dyDescent="0.2">
      <c r="C833" s="187"/>
      <c r="J833" s="184"/>
      <c r="M833" s="185"/>
    </row>
    <row r="834" spans="3:13" x14ac:dyDescent="0.2">
      <c r="C834" s="187"/>
      <c r="J834" s="184"/>
      <c r="M834" s="185"/>
    </row>
    <row r="835" spans="3:13" x14ac:dyDescent="0.2">
      <c r="C835" s="187"/>
      <c r="J835" s="184"/>
      <c r="M835" s="185"/>
    </row>
    <row r="836" spans="3:13" x14ac:dyDescent="0.2">
      <c r="C836" s="187"/>
      <c r="J836" s="184"/>
      <c r="M836" s="185"/>
    </row>
    <row r="837" spans="3:13" x14ac:dyDescent="0.2">
      <c r="C837" s="187"/>
      <c r="J837" s="184"/>
      <c r="M837" s="185"/>
    </row>
    <row r="838" spans="3:13" x14ac:dyDescent="0.2">
      <c r="C838" s="187"/>
      <c r="J838" s="184"/>
      <c r="M838" s="185"/>
    </row>
    <row r="839" spans="3:13" x14ac:dyDescent="0.2">
      <c r="C839" s="187"/>
      <c r="J839" s="184"/>
      <c r="M839" s="185"/>
    </row>
    <row r="840" spans="3:13" x14ac:dyDescent="0.2">
      <c r="C840" s="187"/>
      <c r="J840" s="184"/>
      <c r="M840" s="185"/>
    </row>
    <row r="841" spans="3:13" x14ac:dyDescent="0.2">
      <c r="C841" s="187"/>
      <c r="J841" s="184"/>
      <c r="M841" s="185"/>
    </row>
    <row r="842" spans="3:13" x14ac:dyDescent="0.2">
      <c r="C842" s="187"/>
      <c r="J842" s="184"/>
      <c r="M842" s="185"/>
    </row>
    <row r="843" spans="3:13" x14ac:dyDescent="0.2">
      <c r="C843" s="187"/>
      <c r="J843" s="184"/>
      <c r="M843" s="185"/>
    </row>
    <row r="844" spans="3:13" x14ac:dyDescent="0.2">
      <c r="C844" s="187"/>
      <c r="J844" s="184"/>
      <c r="M844" s="185"/>
    </row>
    <row r="845" spans="3:13" x14ac:dyDescent="0.2">
      <c r="C845" s="187"/>
      <c r="J845" s="184"/>
      <c r="M845" s="185"/>
    </row>
    <row r="846" spans="3:13" x14ac:dyDescent="0.2">
      <c r="C846" s="187"/>
      <c r="J846" s="184"/>
      <c r="M846" s="185"/>
    </row>
    <row r="847" spans="3:13" x14ac:dyDescent="0.2">
      <c r="C847" s="187"/>
      <c r="M847" s="185"/>
    </row>
    <row r="848" spans="3:13" x14ac:dyDescent="0.2">
      <c r="C848" s="187"/>
      <c r="M848" s="185"/>
    </row>
    <row r="849" spans="3:13" x14ac:dyDescent="0.2">
      <c r="C849" s="187"/>
      <c r="M849" s="185"/>
    </row>
    <row r="850" spans="3:13" x14ac:dyDescent="0.2">
      <c r="C850" s="187"/>
      <c r="M850" s="185"/>
    </row>
    <row r="851" spans="3:13" x14ac:dyDescent="0.2">
      <c r="C851" s="187"/>
      <c r="M851" s="185"/>
    </row>
    <row r="852" spans="3:13" x14ac:dyDescent="0.2">
      <c r="C852" s="187"/>
      <c r="M852" s="185"/>
    </row>
    <row r="853" spans="3:13" x14ac:dyDescent="0.2">
      <c r="C853" s="187"/>
      <c r="M853" s="185"/>
    </row>
    <row r="854" spans="3:13" x14ac:dyDescent="0.2">
      <c r="C854" s="187"/>
      <c r="M854" s="185"/>
    </row>
    <row r="855" spans="3:13" x14ac:dyDescent="0.2">
      <c r="C855" s="187"/>
      <c r="M855" s="185"/>
    </row>
    <row r="856" spans="3:13" x14ac:dyDescent="0.2">
      <c r="C856" s="187"/>
      <c r="M856" s="185"/>
    </row>
    <row r="857" spans="3:13" x14ac:dyDescent="0.2">
      <c r="C857" s="187"/>
      <c r="M857" s="185"/>
    </row>
    <row r="858" spans="3:13" x14ac:dyDescent="0.2">
      <c r="C858" s="186"/>
      <c r="M858" s="185"/>
    </row>
    <row r="859" spans="3:13" x14ac:dyDescent="0.2">
      <c r="C859" s="186"/>
      <c r="M859" s="185"/>
    </row>
    <row r="860" spans="3:13" x14ac:dyDescent="0.2">
      <c r="C860" s="186"/>
      <c r="M860" s="185"/>
    </row>
    <row r="861" spans="3:13" x14ac:dyDescent="0.2">
      <c r="C861" s="186"/>
      <c r="M861" s="185"/>
    </row>
    <row r="862" spans="3:13" x14ac:dyDescent="0.2">
      <c r="C862" s="186"/>
      <c r="M862" s="185"/>
    </row>
    <row r="863" spans="3:13" x14ac:dyDescent="0.2">
      <c r="C863" s="186"/>
      <c r="M863" s="185"/>
    </row>
    <row r="864" spans="3:13" x14ac:dyDescent="0.2">
      <c r="C864" s="186"/>
      <c r="M864" s="185"/>
    </row>
    <row r="865" spans="3:13" x14ac:dyDescent="0.2">
      <c r="C865" s="186"/>
      <c r="M865" s="185"/>
    </row>
    <row r="866" spans="3:13" x14ac:dyDescent="0.2">
      <c r="C866" s="186"/>
      <c r="M866" s="185"/>
    </row>
    <row r="867" spans="3:13" x14ac:dyDescent="0.2">
      <c r="C867" s="186"/>
      <c r="M867" s="185"/>
    </row>
    <row r="868" spans="3:13" x14ac:dyDescent="0.2">
      <c r="C868" s="186"/>
      <c r="M868" s="185"/>
    </row>
    <row r="869" spans="3:13" x14ac:dyDescent="0.2">
      <c r="C869" s="186"/>
      <c r="M869" s="185"/>
    </row>
    <row r="870" spans="3:13" x14ac:dyDescent="0.2">
      <c r="C870" s="186"/>
      <c r="M870" s="185"/>
    </row>
    <row r="871" spans="3:13" x14ac:dyDescent="0.2">
      <c r="C871" s="186"/>
      <c r="M871" s="185"/>
    </row>
    <row r="872" spans="3:13" x14ac:dyDescent="0.2">
      <c r="M872" s="185"/>
    </row>
    <row r="873" spans="3:13" x14ac:dyDescent="0.2">
      <c r="M873" s="185"/>
    </row>
    <row r="874" spans="3:13" x14ac:dyDescent="0.2">
      <c r="M874" s="185"/>
    </row>
    <row r="875" spans="3:13" x14ac:dyDescent="0.2">
      <c r="M875" s="185"/>
    </row>
    <row r="876" spans="3:13" x14ac:dyDescent="0.2">
      <c r="M876" s="185"/>
    </row>
    <row r="877" spans="3:13" x14ac:dyDescent="0.2">
      <c r="M877" s="185"/>
    </row>
    <row r="878" spans="3:13" x14ac:dyDescent="0.2">
      <c r="M878" s="185"/>
    </row>
    <row r="879" spans="3:13" x14ac:dyDescent="0.2">
      <c r="M879" s="185"/>
    </row>
    <row r="880" spans="3:13" x14ac:dyDescent="0.2">
      <c r="M880" s="185"/>
    </row>
    <row r="881" spans="13:13" x14ac:dyDescent="0.2">
      <c r="M881" s="185"/>
    </row>
    <row r="882" spans="13:13" x14ac:dyDescent="0.2">
      <c r="M882" s="185"/>
    </row>
    <row r="883" spans="13:13" x14ac:dyDescent="0.2">
      <c r="M883" s="185"/>
    </row>
    <row r="884" spans="13:13" x14ac:dyDescent="0.2">
      <c r="M884" s="185"/>
    </row>
    <row r="885" spans="13:13" x14ac:dyDescent="0.2">
      <c r="M885" s="185"/>
    </row>
    <row r="886" spans="13:13" x14ac:dyDescent="0.2">
      <c r="M886" s="185"/>
    </row>
    <row r="887" spans="13:13" x14ac:dyDescent="0.2">
      <c r="M887" s="185"/>
    </row>
    <row r="888" spans="13:13" x14ac:dyDescent="0.2">
      <c r="M888" s="185"/>
    </row>
    <row r="889" spans="13:13" x14ac:dyDescent="0.2">
      <c r="M889" s="185"/>
    </row>
    <row r="890" spans="13:13" x14ac:dyDescent="0.2">
      <c r="M890" s="185"/>
    </row>
    <row r="891" spans="13:13" x14ac:dyDescent="0.2">
      <c r="M891" s="185"/>
    </row>
    <row r="892" spans="13:13" x14ac:dyDescent="0.2">
      <c r="M892" s="185"/>
    </row>
    <row r="893" spans="13:13" x14ac:dyDescent="0.2">
      <c r="M893" s="185"/>
    </row>
    <row r="894" spans="13:13" x14ac:dyDescent="0.2">
      <c r="M894" s="185"/>
    </row>
    <row r="895" spans="13:13" x14ac:dyDescent="0.2">
      <c r="M895" s="185"/>
    </row>
    <row r="896" spans="13:13" x14ac:dyDescent="0.2">
      <c r="M896" s="185"/>
    </row>
    <row r="897" spans="13:13" x14ac:dyDescent="0.2">
      <c r="M897" s="185"/>
    </row>
    <row r="898" spans="13:13" x14ac:dyDescent="0.2">
      <c r="M898" s="185"/>
    </row>
    <row r="899" spans="13:13" x14ac:dyDescent="0.2">
      <c r="M899" s="185"/>
    </row>
    <row r="900" spans="13:13" x14ac:dyDescent="0.2">
      <c r="M900" s="185"/>
    </row>
    <row r="901" spans="13:13" x14ac:dyDescent="0.2">
      <c r="M901" s="185"/>
    </row>
    <row r="902" spans="13:13" x14ac:dyDescent="0.2">
      <c r="M902" s="185"/>
    </row>
    <row r="903" spans="13:13" x14ac:dyDescent="0.2">
      <c r="M903" s="185"/>
    </row>
    <row r="904" spans="13:13" x14ac:dyDescent="0.2">
      <c r="M904" s="185"/>
    </row>
    <row r="905" spans="13:13" x14ac:dyDescent="0.2">
      <c r="M905" s="185"/>
    </row>
    <row r="906" spans="13:13" x14ac:dyDescent="0.2">
      <c r="M906" s="185"/>
    </row>
    <row r="907" spans="13:13" x14ac:dyDescent="0.2">
      <c r="M907" s="185"/>
    </row>
    <row r="908" spans="13:13" x14ac:dyDescent="0.2">
      <c r="M908" s="185"/>
    </row>
    <row r="909" spans="13:13" x14ac:dyDescent="0.2">
      <c r="M909" s="185"/>
    </row>
    <row r="910" spans="13:13" x14ac:dyDescent="0.2">
      <c r="M910" s="185"/>
    </row>
    <row r="911" spans="13:13" x14ac:dyDescent="0.2">
      <c r="M911" s="185"/>
    </row>
    <row r="912" spans="13:13" x14ac:dyDescent="0.2">
      <c r="M912" s="185"/>
    </row>
    <row r="913" spans="13:13" x14ac:dyDescent="0.2">
      <c r="M913" s="185"/>
    </row>
    <row r="914" spans="13:13" x14ac:dyDescent="0.2">
      <c r="M914" s="185"/>
    </row>
    <row r="915" spans="13:13" x14ac:dyDescent="0.2">
      <c r="M915" s="185"/>
    </row>
    <row r="916" spans="13:13" x14ac:dyDescent="0.2">
      <c r="M916" s="185"/>
    </row>
    <row r="917" spans="13:13" x14ac:dyDescent="0.2">
      <c r="M917" s="185"/>
    </row>
    <row r="918" spans="13:13" x14ac:dyDescent="0.2">
      <c r="M918" s="184"/>
    </row>
    <row r="919" spans="13:13" x14ac:dyDescent="0.2">
      <c r="M919" s="184"/>
    </row>
    <row r="920" spans="13:13" x14ac:dyDescent="0.2">
      <c r="M920" s="184"/>
    </row>
    <row r="921" spans="13:13" x14ac:dyDescent="0.2">
      <c r="M921" s="184"/>
    </row>
    <row r="922" spans="13:13" x14ac:dyDescent="0.2">
      <c r="M922" s="184"/>
    </row>
    <row r="923" spans="13:13" x14ac:dyDescent="0.2">
      <c r="M923" s="184"/>
    </row>
    <row r="924" spans="13:13" x14ac:dyDescent="0.2">
      <c r="M924" s="184"/>
    </row>
    <row r="925" spans="13:13" x14ac:dyDescent="0.2">
      <c r="M925" s="184"/>
    </row>
    <row r="926" spans="13:13" x14ac:dyDescent="0.2">
      <c r="M926" s="184"/>
    </row>
    <row r="927" spans="13:13" x14ac:dyDescent="0.2">
      <c r="M927" s="184"/>
    </row>
    <row r="928" spans="13:13" x14ac:dyDescent="0.2">
      <c r="M928" s="184"/>
    </row>
    <row r="929" spans="13:13" x14ac:dyDescent="0.2">
      <c r="M929" s="184"/>
    </row>
    <row r="930" spans="13:13" x14ac:dyDescent="0.2">
      <c r="M930" s="184"/>
    </row>
    <row r="931" spans="13:13" x14ac:dyDescent="0.2">
      <c r="M931" s="184"/>
    </row>
    <row r="932" spans="13:13" x14ac:dyDescent="0.2">
      <c r="M932" s="184"/>
    </row>
    <row r="933" spans="13:13" x14ac:dyDescent="0.2">
      <c r="M933" s="184"/>
    </row>
    <row r="934" spans="13:13" x14ac:dyDescent="0.2">
      <c r="M934" s="184"/>
    </row>
    <row r="935" spans="13:13" x14ac:dyDescent="0.2">
      <c r="M935" s="184"/>
    </row>
    <row r="936" spans="13:13" x14ac:dyDescent="0.2">
      <c r="M936" s="184"/>
    </row>
    <row r="937" spans="13:13" x14ac:dyDescent="0.2">
      <c r="M937" s="184"/>
    </row>
    <row r="938" spans="13:13" x14ac:dyDescent="0.2">
      <c r="M938" s="184"/>
    </row>
    <row r="939" spans="13:13" x14ac:dyDescent="0.2">
      <c r="M939" s="184"/>
    </row>
    <row r="940" spans="13:13" x14ac:dyDescent="0.2">
      <c r="M940" s="184"/>
    </row>
    <row r="941" spans="13:13" x14ac:dyDescent="0.2">
      <c r="M941" s="184"/>
    </row>
    <row r="942" spans="13:13" x14ac:dyDescent="0.2">
      <c r="M942" s="184"/>
    </row>
    <row r="943" spans="13:13" x14ac:dyDescent="0.2">
      <c r="M943" s="184"/>
    </row>
    <row r="944" spans="13:13" x14ac:dyDescent="0.2">
      <c r="M944" s="184"/>
    </row>
    <row r="945" spans="13:13" x14ac:dyDescent="0.2">
      <c r="M945" s="184"/>
    </row>
    <row r="946" spans="13:13" x14ac:dyDescent="0.2">
      <c r="M946" s="184"/>
    </row>
    <row r="947" spans="13:13" x14ac:dyDescent="0.2">
      <c r="M947" s="184"/>
    </row>
    <row r="948" spans="13:13" x14ac:dyDescent="0.2">
      <c r="M948" s="184"/>
    </row>
    <row r="949" spans="13:13" x14ac:dyDescent="0.2">
      <c r="M949" s="184"/>
    </row>
    <row r="950" spans="13:13" x14ac:dyDescent="0.2">
      <c r="M950" s="184"/>
    </row>
    <row r="951" spans="13:13" x14ac:dyDescent="0.2">
      <c r="M951" s="184"/>
    </row>
    <row r="952" spans="13:13" x14ac:dyDescent="0.2">
      <c r="M952" s="184"/>
    </row>
    <row r="953" spans="13:13" x14ac:dyDescent="0.2">
      <c r="M953" s="184"/>
    </row>
    <row r="954" spans="13:13" x14ac:dyDescent="0.2">
      <c r="M954" s="184"/>
    </row>
    <row r="955" spans="13:13" x14ac:dyDescent="0.2">
      <c r="M955" s="184"/>
    </row>
    <row r="956" spans="13:13" x14ac:dyDescent="0.2">
      <c r="M956" s="184"/>
    </row>
    <row r="957" spans="13:13" x14ac:dyDescent="0.2">
      <c r="M957" s="184"/>
    </row>
    <row r="958" spans="13:13" x14ac:dyDescent="0.2">
      <c r="M958" s="184"/>
    </row>
    <row r="959" spans="13:13" x14ac:dyDescent="0.2">
      <c r="M959" s="184"/>
    </row>
    <row r="960" spans="13:13" x14ac:dyDescent="0.2">
      <c r="M960" s="184"/>
    </row>
    <row r="961" spans="13:13" x14ac:dyDescent="0.2">
      <c r="M961" s="184"/>
    </row>
    <row r="962" spans="13:13" x14ac:dyDescent="0.2">
      <c r="M962" s="184"/>
    </row>
    <row r="963" spans="13:13" x14ac:dyDescent="0.2">
      <c r="M963" s="184"/>
    </row>
    <row r="964" spans="13:13" x14ac:dyDescent="0.2">
      <c r="M964" s="184"/>
    </row>
    <row r="965" spans="13:13" x14ac:dyDescent="0.2">
      <c r="M965" s="184"/>
    </row>
    <row r="966" spans="13:13" x14ac:dyDescent="0.2">
      <c r="M966" s="184"/>
    </row>
    <row r="967" spans="13:13" x14ac:dyDescent="0.2">
      <c r="M967" s="184"/>
    </row>
    <row r="968" spans="13:13" x14ac:dyDescent="0.2">
      <c r="M968" s="184"/>
    </row>
    <row r="969" spans="13:13" x14ac:dyDescent="0.2">
      <c r="M969" s="184"/>
    </row>
    <row r="970" spans="13:13" x14ac:dyDescent="0.2">
      <c r="M970" s="184"/>
    </row>
    <row r="971" spans="13:13" x14ac:dyDescent="0.2">
      <c r="M971" s="184"/>
    </row>
    <row r="972" spans="13:13" x14ac:dyDescent="0.2">
      <c r="M972" s="184"/>
    </row>
    <row r="973" spans="13:13" x14ac:dyDescent="0.2">
      <c r="M973" s="184"/>
    </row>
    <row r="974" spans="13:13" x14ac:dyDescent="0.2">
      <c r="M974" s="184"/>
    </row>
    <row r="975" spans="13:13" x14ac:dyDescent="0.2">
      <c r="M975" s="184"/>
    </row>
    <row r="976" spans="13:13" x14ac:dyDescent="0.2">
      <c r="M976" s="184"/>
    </row>
    <row r="977" spans="13:13" x14ac:dyDescent="0.2">
      <c r="M977" s="184"/>
    </row>
    <row r="978" spans="13:13" x14ac:dyDescent="0.2">
      <c r="M978" s="184"/>
    </row>
    <row r="979" spans="13:13" x14ac:dyDescent="0.2">
      <c r="M979" s="184"/>
    </row>
    <row r="980" spans="13:13" x14ac:dyDescent="0.2">
      <c r="M980" s="184"/>
    </row>
    <row r="981" spans="13:13" x14ac:dyDescent="0.2">
      <c r="M981" s="184"/>
    </row>
    <row r="982" spans="13:13" x14ac:dyDescent="0.2">
      <c r="M982" s="184"/>
    </row>
    <row r="983" spans="13:13" x14ac:dyDescent="0.2">
      <c r="M983" s="184"/>
    </row>
    <row r="984" spans="13:13" x14ac:dyDescent="0.2">
      <c r="M984" s="184"/>
    </row>
    <row r="985" spans="13:13" x14ac:dyDescent="0.2">
      <c r="M985" s="184"/>
    </row>
    <row r="986" spans="13:13" x14ac:dyDescent="0.2">
      <c r="M986" s="184"/>
    </row>
    <row r="987" spans="13:13" x14ac:dyDescent="0.2">
      <c r="M987" s="184"/>
    </row>
    <row r="988" spans="13:13" x14ac:dyDescent="0.2">
      <c r="M988" s="184"/>
    </row>
    <row r="989" spans="13:13" x14ac:dyDescent="0.2">
      <c r="M989" s="184"/>
    </row>
    <row r="990" spans="13:13" x14ac:dyDescent="0.2">
      <c r="M990" s="184"/>
    </row>
    <row r="991" spans="13:13" x14ac:dyDescent="0.2">
      <c r="M991" s="184"/>
    </row>
    <row r="992" spans="13:13" x14ac:dyDescent="0.2">
      <c r="M992" s="184"/>
    </row>
    <row r="993" spans="13:13" x14ac:dyDescent="0.2">
      <c r="M993" s="184"/>
    </row>
    <row r="994" spans="13:13" x14ac:dyDescent="0.2">
      <c r="M994" s="184"/>
    </row>
    <row r="995" spans="13:13" x14ac:dyDescent="0.2">
      <c r="M995" s="184"/>
    </row>
    <row r="996" spans="13:13" x14ac:dyDescent="0.2">
      <c r="M996" s="184"/>
    </row>
    <row r="997" spans="13:13" x14ac:dyDescent="0.2">
      <c r="M997" s="184"/>
    </row>
    <row r="998" spans="13:13" x14ac:dyDescent="0.2">
      <c r="M998" s="184"/>
    </row>
    <row r="999" spans="13:13" x14ac:dyDescent="0.2">
      <c r="M999" s="184"/>
    </row>
  </sheetData>
  <sheetProtection password="C06C" sheet="1" objects="1" scenarios="1" formatCells="0"/>
  <mergeCells count="20">
    <mergeCell ref="A1:M3"/>
    <mergeCell ref="A5:J5"/>
    <mergeCell ref="K5:M5"/>
    <mergeCell ref="F4:M4"/>
    <mergeCell ref="A9:M9"/>
    <mergeCell ref="G7:J7"/>
    <mergeCell ref="L7:M7"/>
    <mergeCell ref="A6:C6"/>
    <mergeCell ref="D6:E6"/>
    <mergeCell ref="G6:J6"/>
    <mergeCell ref="L6:M6"/>
    <mergeCell ref="A7:C7"/>
    <mergeCell ref="D7:E7"/>
    <mergeCell ref="A11:C13"/>
    <mergeCell ref="A8:C8"/>
    <mergeCell ref="D8:E8"/>
    <mergeCell ref="G8:H8"/>
    <mergeCell ref="L8:M8"/>
    <mergeCell ref="B10:H10"/>
    <mergeCell ref="L10:M10"/>
  </mergeCells>
  <pageMargins left="0.75" right="0.75" top="1" bottom="1" header="0.5" footer="0.5"/>
  <pageSetup scale="75" orientation="portrait" r:id="rId1"/>
  <headerFooter alignWithMargins="0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workbookViewId="0">
      <selection sqref="A1:J1"/>
    </sheetView>
  </sheetViews>
  <sheetFormatPr defaultColWidth="9.140625" defaultRowHeight="12.75" x14ac:dyDescent="0.2"/>
  <cols>
    <col min="1" max="1" width="10.7109375" style="55" customWidth="1"/>
    <col min="2" max="2" width="14.7109375" style="55" bestFit="1" customWidth="1"/>
    <col min="3" max="7" width="7.7109375" style="55" customWidth="1"/>
    <col min="8" max="8" width="10.7109375" style="55" customWidth="1"/>
    <col min="9" max="9" width="8.7109375" style="55" customWidth="1"/>
    <col min="10" max="10" width="10.5703125" style="55" bestFit="1" customWidth="1"/>
    <col min="11" max="16384" width="9.140625" style="55"/>
  </cols>
  <sheetData>
    <row r="1" spans="1:10" ht="37.5" customHeight="1" x14ac:dyDescent="0.2">
      <c r="A1" s="317" t="s">
        <v>118</v>
      </c>
      <c r="B1" s="317"/>
      <c r="C1" s="317"/>
      <c r="D1" s="317"/>
      <c r="E1" s="317"/>
      <c r="F1" s="317"/>
      <c r="G1" s="317"/>
      <c r="H1" s="317"/>
      <c r="I1" s="317"/>
      <c r="J1" s="317"/>
    </row>
    <row r="3" spans="1:10" s="76" customFormat="1" ht="18" customHeight="1" x14ac:dyDescent="0.25">
      <c r="A3" s="321"/>
      <c r="B3" s="321"/>
      <c r="C3" s="322" t="s">
        <v>117</v>
      </c>
      <c r="D3" s="322"/>
      <c r="E3" s="322"/>
      <c r="F3" s="322"/>
      <c r="G3" s="322"/>
      <c r="H3" s="322"/>
      <c r="I3" s="322"/>
      <c r="J3" s="322"/>
    </row>
    <row r="4" spans="1:10" s="76" customFormat="1" ht="24.95" customHeight="1" thickBot="1" x14ac:dyDescent="0.45">
      <c r="A4" s="66"/>
      <c r="B4" s="65"/>
      <c r="C4" s="323" t="s">
        <v>25</v>
      </c>
      <c r="D4" s="323"/>
      <c r="E4" s="323"/>
      <c r="F4" s="323"/>
      <c r="G4" s="323"/>
      <c r="H4" s="323"/>
      <c r="I4" s="323"/>
      <c r="J4" s="323"/>
    </row>
    <row r="5" spans="1:10" s="76" customFormat="1" ht="15" customHeight="1" x14ac:dyDescent="0.2">
      <c r="A5" s="253" t="s">
        <v>0</v>
      </c>
      <c r="B5" s="254"/>
      <c r="C5" s="254"/>
      <c r="D5" s="254"/>
      <c r="E5" s="254"/>
      <c r="F5" s="254"/>
      <c r="G5" s="255"/>
      <c r="H5" s="253" t="s">
        <v>1</v>
      </c>
      <c r="I5" s="254"/>
      <c r="J5" s="256"/>
    </row>
    <row r="6" spans="1:10" s="76" customFormat="1" x14ac:dyDescent="0.2">
      <c r="A6" s="60" t="s">
        <v>65</v>
      </c>
      <c r="B6" s="324" t="s">
        <v>111</v>
      </c>
      <c r="C6" s="324"/>
      <c r="D6" s="324"/>
      <c r="E6" s="57" t="s">
        <v>71</v>
      </c>
      <c r="F6" s="325">
        <v>43833</v>
      </c>
      <c r="G6" s="326"/>
      <c r="H6" s="60" t="s">
        <v>67</v>
      </c>
      <c r="I6" s="327">
        <v>6700</v>
      </c>
      <c r="J6" s="328"/>
    </row>
    <row r="7" spans="1:10" x14ac:dyDescent="0.2">
      <c r="A7" s="60" t="s">
        <v>68</v>
      </c>
      <c r="B7" s="324" t="s">
        <v>112</v>
      </c>
      <c r="C7" s="324"/>
      <c r="D7" s="324"/>
      <c r="E7" s="57" t="s">
        <v>72</v>
      </c>
      <c r="F7" s="324" t="s">
        <v>114</v>
      </c>
      <c r="G7" s="329"/>
      <c r="H7" s="60" t="s">
        <v>70</v>
      </c>
      <c r="I7" s="330" t="s">
        <v>110</v>
      </c>
      <c r="J7" s="331"/>
    </row>
    <row r="8" spans="1:10" ht="13.5" thickBot="1" x14ac:dyDescent="0.25">
      <c r="A8" s="61" t="s">
        <v>69</v>
      </c>
      <c r="B8" s="332" t="s">
        <v>113</v>
      </c>
      <c r="C8" s="332"/>
      <c r="D8" s="332"/>
      <c r="E8" s="79" t="s">
        <v>2</v>
      </c>
      <c r="F8" s="333">
        <v>1234</v>
      </c>
      <c r="G8" s="334"/>
      <c r="H8" s="61" t="s">
        <v>71</v>
      </c>
      <c r="I8" s="312">
        <v>43837</v>
      </c>
      <c r="J8" s="313"/>
    </row>
    <row r="9" spans="1:10" x14ac:dyDescent="0.2">
      <c r="A9" s="86" t="s">
        <v>66</v>
      </c>
      <c r="B9" s="170">
        <v>1</v>
      </c>
      <c r="C9" s="87" t="s">
        <v>3</v>
      </c>
      <c r="D9" s="314" t="s">
        <v>73</v>
      </c>
      <c r="E9" s="315"/>
      <c r="F9" s="316"/>
      <c r="G9" s="87" t="s">
        <v>4</v>
      </c>
      <c r="H9" s="171">
        <v>0</v>
      </c>
      <c r="I9" s="88" t="s">
        <v>28</v>
      </c>
      <c r="J9" s="172">
        <v>423</v>
      </c>
    </row>
    <row r="10" spans="1:10" ht="34.5" thickBot="1" x14ac:dyDescent="0.25">
      <c r="A10" s="62" t="s">
        <v>4</v>
      </c>
      <c r="B10" s="63" t="s">
        <v>5</v>
      </c>
      <c r="C10" s="63" t="s">
        <v>58</v>
      </c>
      <c r="D10" s="63" t="s">
        <v>7</v>
      </c>
      <c r="E10" s="63" t="s">
        <v>59</v>
      </c>
      <c r="F10" s="63" t="s">
        <v>60</v>
      </c>
      <c r="G10" s="63" t="s">
        <v>61</v>
      </c>
      <c r="H10" s="63" t="s">
        <v>9</v>
      </c>
      <c r="I10" s="63" t="s">
        <v>62</v>
      </c>
      <c r="J10" s="64" t="s">
        <v>63</v>
      </c>
    </row>
    <row r="11" spans="1:10" s="89" customFormat="1" ht="20.100000000000001" customHeight="1" thickTop="1" x14ac:dyDescent="0.2">
      <c r="A11" s="173" t="s">
        <v>74</v>
      </c>
      <c r="B11" s="174" t="s">
        <v>76</v>
      </c>
      <c r="C11" s="175">
        <v>7.0000000000000001E-3</v>
      </c>
      <c r="D11" s="174" t="s">
        <v>77</v>
      </c>
      <c r="E11" s="176">
        <v>108</v>
      </c>
      <c r="F11" s="176">
        <v>100</v>
      </c>
      <c r="G11" s="176">
        <f>+E11-F11</f>
        <v>8</v>
      </c>
      <c r="H11" s="174" t="s">
        <v>78</v>
      </c>
      <c r="I11" s="174"/>
      <c r="J11" s="177"/>
    </row>
    <row r="12" spans="1:10" s="89" customFormat="1" ht="20.100000000000001" customHeight="1" x14ac:dyDescent="0.2">
      <c r="A12" s="178" t="s">
        <v>79</v>
      </c>
      <c r="B12" s="179"/>
      <c r="C12" s="179" t="s">
        <v>80</v>
      </c>
      <c r="D12" s="179" t="s">
        <v>80</v>
      </c>
      <c r="E12" s="180">
        <v>107.36</v>
      </c>
      <c r="F12" s="180">
        <v>100.18</v>
      </c>
      <c r="G12" s="180">
        <f>+E12-F12</f>
        <v>7.1799999999999926</v>
      </c>
      <c r="H12" s="179"/>
      <c r="I12" s="179"/>
      <c r="J12" s="181"/>
    </row>
    <row r="13" spans="1:10" s="89" customFormat="1" ht="20.100000000000001" customHeight="1" x14ac:dyDescent="0.2">
      <c r="A13" s="178" t="s">
        <v>81</v>
      </c>
      <c r="B13" s="179"/>
      <c r="C13" s="179" t="s">
        <v>80</v>
      </c>
      <c r="D13" s="179" t="s">
        <v>80</v>
      </c>
      <c r="E13" s="180">
        <v>107.22</v>
      </c>
      <c r="F13" s="180">
        <v>100.36</v>
      </c>
      <c r="G13" s="180">
        <f t="shared" ref="G13:G33" si="0">+E13-F13</f>
        <v>6.8599999999999994</v>
      </c>
      <c r="H13" s="179"/>
      <c r="I13" s="179"/>
      <c r="J13" s="181"/>
    </row>
    <row r="14" spans="1:10" s="89" customFormat="1" ht="20.100000000000001" customHeight="1" x14ac:dyDescent="0.2">
      <c r="A14" s="178" t="s">
        <v>82</v>
      </c>
      <c r="B14" s="179" t="s">
        <v>83</v>
      </c>
      <c r="C14" s="179" t="s">
        <v>80</v>
      </c>
      <c r="D14" s="179" t="s">
        <v>80</v>
      </c>
      <c r="E14" s="180">
        <v>107.3</v>
      </c>
      <c r="F14" s="180">
        <v>100.47</v>
      </c>
      <c r="G14" s="180">
        <f t="shared" si="0"/>
        <v>6.8299999999999983</v>
      </c>
      <c r="H14" s="179"/>
      <c r="I14" s="179"/>
      <c r="J14" s="181"/>
    </row>
    <row r="15" spans="1:10" s="89" customFormat="1" ht="20.100000000000001" customHeight="1" x14ac:dyDescent="0.2">
      <c r="A15" s="178" t="s">
        <v>84</v>
      </c>
      <c r="B15" s="179"/>
      <c r="C15" s="179" t="s">
        <v>80</v>
      </c>
      <c r="D15" s="179" t="s">
        <v>80</v>
      </c>
      <c r="E15" s="180">
        <v>107.2</v>
      </c>
      <c r="F15" s="180">
        <v>100.53</v>
      </c>
      <c r="G15" s="180">
        <f t="shared" si="0"/>
        <v>6.6700000000000017</v>
      </c>
      <c r="H15" s="179"/>
      <c r="I15" s="179"/>
      <c r="J15" s="181"/>
    </row>
    <row r="16" spans="1:10" s="89" customFormat="1" ht="20.100000000000001" customHeight="1" x14ac:dyDescent="0.2">
      <c r="A16" s="178" t="s">
        <v>85</v>
      </c>
      <c r="B16" s="179" t="s">
        <v>86</v>
      </c>
      <c r="C16" s="182">
        <v>1.2E-2</v>
      </c>
      <c r="D16" s="179" t="s">
        <v>80</v>
      </c>
      <c r="E16" s="180">
        <v>107.41</v>
      </c>
      <c r="F16" s="180">
        <v>100.71</v>
      </c>
      <c r="G16" s="180">
        <f t="shared" si="0"/>
        <v>6.7000000000000028</v>
      </c>
      <c r="H16" s="179"/>
      <c r="I16" s="179"/>
      <c r="J16" s="181"/>
    </row>
    <row r="17" spans="1:10" s="89" customFormat="1" ht="20.100000000000001" customHeight="1" x14ac:dyDescent="0.2">
      <c r="A17" s="178" t="s">
        <v>87</v>
      </c>
      <c r="B17" s="179"/>
      <c r="C17" s="179" t="s">
        <v>80</v>
      </c>
      <c r="D17" s="179" t="s">
        <v>80</v>
      </c>
      <c r="E17" s="180">
        <v>108.71</v>
      </c>
      <c r="F17" s="180">
        <v>101.01</v>
      </c>
      <c r="G17" s="180">
        <f t="shared" si="0"/>
        <v>7.6999999999999886</v>
      </c>
      <c r="H17" s="179"/>
      <c r="I17" s="179"/>
      <c r="J17" s="181"/>
    </row>
    <row r="18" spans="1:10" s="89" customFormat="1" ht="20.100000000000001" customHeight="1" x14ac:dyDescent="0.2">
      <c r="A18" s="178" t="s">
        <v>88</v>
      </c>
      <c r="B18" s="179" t="s">
        <v>89</v>
      </c>
      <c r="C18" s="179" t="s">
        <v>80</v>
      </c>
      <c r="D18" s="179" t="s">
        <v>80</v>
      </c>
      <c r="E18" s="180">
        <v>109.03</v>
      </c>
      <c r="F18" s="180">
        <v>101.3</v>
      </c>
      <c r="G18" s="180">
        <f t="shared" si="0"/>
        <v>7.730000000000004</v>
      </c>
      <c r="H18" s="179" t="s">
        <v>90</v>
      </c>
      <c r="I18" s="179"/>
      <c r="J18" s="181"/>
    </row>
    <row r="19" spans="1:10" s="89" customFormat="1" ht="20.100000000000001" customHeight="1" x14ac:dyDescent="0.2">
      <c r="A19" s="178" t="s">
        <v>91</v>
      </c>
      <c r="B19" s="179" t="s">
        <v>92</v>
      </c>
      <c r="C19" s="179" t="s">
        <v>80</v>
      </c>
      <c r="D19" s="179" t="s">
        <v>80</v>
      </c>
      <c r="E19" s="180">
        <v>109.15</v>
      </c>
      <c r="F19" s="180">
        <v>101.45</v>
      </c>
      <c r="G19" s="180">
        <f t="shared" si="0"/>
        <v>7.7000000000000028</v>
      </c>
      <c r="H19" s="179"/>
      <c r="I19" s="179"/>
      <c r="J19" s="181"/>
    </row>
    <row r="20" spans="1:10" s="89" customFormat="1" ht="20.100000000000001" customHeight="1" x14ac:dyDescent="0.2">
      <c r="A20" s="178" t="s">
        <v>93</v>
      </c>
      <c r="B20" s="179" t="s">
        <v>89</v>
      </c>
      <c r="C20" s="179" t="s">
        <v>80</v>
      </c>
      <c r="D20" s="179" t="s">
        <v>80</v>
      </c>
      <c r="E20" s="180">
        <v>109.22</v>
      </c>
      <c r="F20" s="180">
        <v>101.51</v>
      </c>
      <c r="G20" s="180">
        <f t="shared" si="0"/>
        <v>7.7099999999999937</v>
      </c>
      <c r="H20" s="179"/>
      <c r="I20" s="179"/>
      <c r="J20" s="181"/>
    </row>
    <row r="21" spans="1:10" s="89" customFormat="1" ht="20.100000000000001" customHeight="1" x14ac:dyDescent="0.2">
      <c r="A21" s="178" t="s">
        <v>94</v>
      </c>
      <c r="B21" s="179" t="s">
        <v>89</v>
      </c>
      <c r="C21" s="179" t="s">
        <v>80</v>
      </c>
      <c r="D21" s="179" t="s">
        <v>80</v>
      </c>
      <c r="E21" s="180">
        <v>109.43</v>
      </c>
      <c r="F21" s="180">
        <v>101.73</v>
      </c>
      <c r="G21" s="180">
        <f t="shared" si="0"/>
        <v>7.7000000000000028</v>
      </c>
      <c r="H21" s="179"/>
      <c r="I21" s="179"/>
      <c r="J21" s="181"/>
    </row>
    <row r="22" spans="1:10" s="89" customFormat="1" ht="20.100000000000001" customHeight="1" x14ac:dyDescent="0.2">
      <c r="A22" s="178" t="s">
        <v>95</v>
      </c>
      <c r="B22" s="179" t="s">
        <v>89</v>
      </c>
      <c r="C22" s="179" t="s">
        <v>80</v>
      </c>
      <c r="D22" s="179" t="s">
        <v>80</v>
      </c>
      <c r="E22" s="180">
        <v>109.65</v>
      </c>
      <c r="F22" s="180">
        <v>101.95</v>
      </c>
      <c r="G22" s="180">
        <f t="shared" si="0"/>
        <v>7.7000000000000028</v>
      </c>
      <c r="H22" s="179"/>
      <c r="I22" s="179"/>
      <c r="J22" s="181"/>
    </row>
    <row r="23" spans="1:10" s="89" customFormat="1" ht="20.100000000000001" customHeight="1" x14ac:dyDescent="0.2">
      <c r="A23" s="178" t="s">
        <v>96</v>
      </c>
      <c r="B23" s="179" t="s">
        <v>89</v>
      </c>
      <c r="C23" s="179" t="s">
        <v>80</v>
      </c>
      <c r="D23" s="179" t="s">
        <v>80</v>
      </c>
      <c r="E23" s="180">
        <v>109.87</v>
      </c>
      <c r="F23" s="180">
        <v>102.17</v>
      </c>
      <c r="G23" s="180">
        <f t="shared" si="0"/>
        <v>7.7000000000000028</v>
      </c>
      <c r="H23" s="179"/>
      <c r="I23" s="179"/>
      <c r="J23" s="181"/>
    </row>
    <row r="24" spans="1:10" s="89" customFormat="1" ht="20.100000000000001" customHeight="1" x14ac:dyDescent="0.2">
      <c r="A24" s="178" t="s">
        <v>97</v>
      </c>
      <c r="B24" s="179"/>
      <c r="C24" s="179" t="s">
        <v>80</v>
      </c>
      <c r="D24" s="179" t="s">
        <v>80</v>
      </c>
      <c r="E24" s="180">
        <v>109.54</v>
      </c>
      <c r="F24" s="180">
        <v>102.21</v>
      </c>
      <c r="G24" s="180">
        <f t="shared" si="0"/>
        <v>7.3300000000000125</v>
      </c>
      <c r="H24" s="179"/>
      <c r="I24" s="179"/>
      <c r="J24" s="181"/>
    </row>
    <row r="25" spans="1:10" s="89" customFormat="1" ht="20.100000000000001" customHeight="1" x14ac:dyDescent="0.2">
      <c r="A25" s="178" t="s">
        <v>98</v>
      </c>
      <c r="B25" s="179" t="s">
        <v>89</v>
      </c>
      <c r="C25" s="179" t="s">
        <v>80</v>
      </c>
      <c r="D25" s="179" t="s">
        <v>80</v>
      </c>
      <c r="E25" s="180">
        <v>108.97</v>
      </c>
      <c r="F25" s="180">
        <v>102.37</v>
      </c>
      <c r="G25" s="180">
        <f t="shared" si="0"/>
        <v>6.5999999999999943</v>
      </c>
      <c r="H25" s="179" t="s">
        <v>99</v>
      </c>
      <c r="I25" s="179"/>
      <c r="J25" s="181"/>
    </row>
    <row r="26" spans="1:10" s="89" customFormat="1" ht="20.100000000000001" customHeight="1" x14ac:dyDescent="0.2">
      <c r="A26" s="178" t="s">
        <v>100</v>
      </c>
      <c r="B26" s="179"/>
      <c r="C26" s="179" t="s">
        <v>80</v>
      </c>
      <c r="D26" s="179" t="s">
        <v>80</v>
      </c>
      <c r="E26" s="180">
        <v>109.28</v>
      </c>
      <c r="F26" s="180">
        <v>102.51</v>
      </c>
      <c r="G26" s="180">
        <f t="shared" si="0"/>
        <v>6.769999999999996</v>
      </c>
      <c r="H26" s="179"/>
      <c r="I26" s="179"/>
      <c r="J26" s="181"/>
    </row>
    <row r="27" spans="1:10" s="89" customFormat="1" ht="20.100000000000001" customHeight="1" x14ac:dyDescent="0.2">
      <c r="A27" s="178" t="s">
        <v>101</v>
      </c>
      <c r="B27" s="179"/>
      <c r="C27" s="179" t="s">
        <v>80</v>
      </c>
      <c r="D27" s="179" t="s">
        <v>80</v>
      </c>
      <c r="E27" s="180">
        <v>109.43</v>
      </c>
      <c r="F27" s="180">
        <v>102.81</v>
      </c>
      <c r="G27" s="180">
        <f t="shared" si="0"/>
        <v>6.6200000000000045</v>
      </c>
      <c r="H27" s="179"/>
      <c r="I27" s="179"/>
      <c r="J27" s="181"/>
    </row>
    <row r="28" spans="1:10" s="89" customFormat="1" ht="20.100000000000001" customHeight="1" x14ac:dyDescent="0.2">
      <c r="A28" s="178" t="s">
        <v>102</v>
      </c>
      <c r="B28" s="179"/>
      <c r="C28" s="179" t="s">
        <v>80</v>
      </c>
      <c r="D28" s="179" t="s">
        <v>80</v>
      </c>
      <c r="E28" s="180">
        <v>110.03</v>
      </c>
      <c r="F28" s="180">
        <v>103.11</v>
      </c>
      <c r="G28" s="180">
        <f t="shared" si="0"/>
        <v>6.9200000000000017</v>
      </c>
      <c r="H28" s="179"/>
      <c r="I28" s="179"/>
      <c r="J28" s="181"/>
    </row>
    <row r="29" spans="1:10" s="89" customFormat="1" ht="20.100000000000001" customHeight="1" x14ac:dyDescent="0.2">
      <c r="A29" s="178" t="s">
        <v>103</v>
      </c>
      <c r="B29" s="179"/>
      <c r="C29" s="179" t="s">
        <v>80</v>
      </c>
      <c r="D29" s="179" t="s">
        <v>80</v>
      </c>
      <c r="E29" s="180">
        <v>110.36</v>
      </c>
      <c r="F29" s="180">
        <v>103.41</v>
      </c>
      <c r="G29" s="180">
        <f t="shared" si="0"/>
        <v>6.9500000000000028</v>
      </c>
      <c r="H29" s="179"/>
      <c r="I29" s="179"/>
      <c r="J29" s="181"/>
    </row>
    <row r="30" spans="1:10" s="89" customFormat="1" ht="20.100000000000001" customHeight="1" x14ac:dyDescent="0.2">
      <c r="A30" s="178" t="s">
        <v>104</v>
      </c>
      <c r="B30" s="179"/>
      <c r="C30" s="179" t="s">
        <v>80</v>
      </c>
      <c r="D30" s="179" t="s">
        <v>80</v>
      </c>
      <c r="E30" s="180">
        <v>110.48</v>
      </c>
      <c r="F30" s="180">
        <v>103.71</v>
      </c>
      <c r="G30" s="180">
        <f t="shared" si="0"/>
        <v>6.7700000000000102</v>
      </c>
      <c r="H30" s="179"/>
      <c r="I30" s="179"/>
      <c r="J30" s="181"/>
    </row>
    <row r="31" spans="1:10" s="89" customFormat="1" ht="20.100000000000001" customHeight="1" x14ac:dyDescent="0.2">
      <c r="A31" s="178" t="s">
        <v>105</v>
      </c>
      <c r="B31" s="179"/>
      <c r="C31" s="179" t="s">
        <v>80</v>
      </c>
      <c r="D31" s="179" t="s">
        <v>80</v>
      </c>
      <c r="E31" s="180">
        <v>110.75</v>
      </c>
      <c r="F31" s="180">
        <v>104.01</v>
      </c>
      <c r="G31" s="180">
        <f t="shared" si="0"/>
        <v>6.7399999999999949</v>
      </c>
      <c r="H31" s="179"/>
      <c r="I31" s="179"/>
      <c r="J31" s="181"/>
    </row>
    <row r="32" spans="1:10" s="89" customFormat="1" ht="20.100000000000001" customHeight="1" x14ac:dyDescent="0.2">
      <c r="A32" s="178" t="s">
        <v>106</v>
      </c>
      <c r="B32" s="179"/>
      <c r="C32" s="179" t="s">
        <v>80</v>
      </c>
      <c r="D32" s="179" t="s">
        <v>80</v>
      </c>
      <c r="E32" s="180">
        <v>111.1</v>
      </c>
      <c r="F32" s="180">
        <v>104.31</v>
      </c>
      <c r="G32" s="180">
        <f t="shared" si="0"/>
        <v>6.789999999999992</v>
      </c>
      <c r="H32" s="179"/>
      <c r="I32" s="179"/>
      <c r="J32" s="181"/>
    </row>
    <row r="33" spans="1:10" s="89" customFormat="1" ht="20.100000000000001" customHeight="1" x14ac:dyDescent="0.2">
      <c r="A33" s="178" t="s">
        <v>75</v>
      </c>
      <c r="B33" s="179" t="s">
        <v>107</v>
      </c>
      <c r="C33" s="179" t="s">
        <v>108</v>
      </c>
      <c r="D33" s="179" t="s">
        <v>108</v>
      </c>
      <c r="E33" s="180">
        <v>112.27</v>
      </c>
      <c r="F33" s="180">
        <v>104.59</v>
      </c>
      <c r="G33" s="180">
        <f t="shared" si="0"/>
        <v>7.6799999999999926</v>
      </c>
      <c r="H33" s="179" t="s">
        <v>109</v>
      </c>
      <c r="I33" s="179"/>
      <c r="J33" s="181"/>
    </row>
    <row r="34" spans="1:10" s="89" customFormat="1" ht="20.100000000000001" customHeight="1" x14ac:dyDescent="0.3">
      <c r="A34" s="100"/>
      <c r="B34" s="101"/>
      <c r="C34" s="101"/>
      <c r="D34" s="101"/>
      <c r="E34" s="101"/>
      <c r="F34" s="101"/>
      <c r="G34" s="101"/>
      <c r="H34" s="101"/>
      <c r="I34" s="101"/>
      <c r="J34" s="102"/>
    </row>
    <row r="35" spans="1:10" s="89" customFormat="1" ht="20.100000000000001" customHeight="1" x14ac:dyDescent="0.3">
      <c r="A35" s="100"/>
      <c r="B35" s="101"/>
      <c r="C35" s="101"/>
      <c r="D35" s="101"/>
      <c r="E35" s="101"/>
      <c r="F35" s="101"/>
      <c r="G35" s="101"/>
      <c r="H35" s="101"/>
      <c r="I35" s="101"/>
      <c r="J35" s="102"/>
    </row>
    <row r="36" spans="1:10" s="89" customFormat="1" ht="20.100000000000001" customHeight="1" thickBot="1" x14ac:dyDescent="0.35">
      <c r="A36" s="103"/>
      <c r="B36" s="104"/>
      <c r="C36" s="104"/>
      <c r="D36" s="104"/>
      <c r="E36" s="104"/>
      <c r="F36" s="104"/>
      <c r="G36" s="104"/>
      <c r="H36" s="104"/>
      <c r="I36" s="104"/>
      <c r="J36" s="105"/>
    </row>
    <row r="37" spans="1:10" ht="24.95" customHeight="1" thickBot="1" x14ac:dyDescent="0.25">
      <c r="A37" s="318" t="s">
        <v>64</v>
      </c>
      <c r="B37" s="319"/>
      <c r="C37" s="319"/>
      <c r="D37" s="319"/>
      <c r="E37" s="319"/>
      <c r="F37" s="319"/>
      <c r="G37" s="319"/>
      <c r="H37" s="319"/>
      <c r="I37" s="319"/>
      <c r="J37" s="320"/>
    </row>
    <row r="38" spans="1:10" s="56" customFormat="1" ht="20.100000000000001" customHeight="1" x14ac:dyDescent="0.2"/>
    <row r="39" spans="1:10" s="56" customFormat="1" ht="20.100000000000001" customHeight="1" x14ac:dyDescent="0.2"/>
    <row r="40" spans="1:10" s="56" customFormat="1" ht="20.100000000000001" customHeight="1" x14ac:dyDescent="0.2"/>
    <row r="41" spans="1:10" s="56" customFormat="1" ht="20.100000000000001" customHeight="1" x14ac:dyDescent="0.2"/>
  </sheetData>
  <mergeCells count="17">
    <mergeCell ref="F8:G8"/>
    <mergeCell ref="I8:J8"/>
    <mergeCell ref="D9:F9"/>
    <mergeCell ref="A1:J1"/>
    <mergeCell ref="A37:J37"/>
    <mergeCell ref="A3:B3"/>
    <mergeCell ref="C3:J3"/>
    <mergeCell ref="C4:J4"/>
    <mergeCell ref="A5:G5"/>
    <mergeCell ref="H5:J5"/>
    <mergeCell ref="B6:D6"/>
    <mergeCell ref="F6:G6"/>
    <mergeCell ref="I6:J6"/>
    <mergeCell ref="B7:D7"/>
    <mergeCell ref="F7:G7"/>
    <mergeCell ref="I7:J7"/>
    <mergeCell ref="B8:D8"/>
  </mergeCells>
  <printOptions horizontalCentered="1" verticalCentered="1"/>
  <pageMargins left="0.25" right="0.25" top="0.75" bottom="0.75" header="0.3" footer="0.3"/>
  <pageSetup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53"/>
  <sheetViews>
    <sheetView workbookViewId="0">
      <selection activeCell="K17" sqref="K17"/>
    </sheetView>
  </sheetViews>
  <sheetFormatPr defaultRowHeight="12.75" x14ac:dyDescent="0.2"/>
  <cols>
    <col min="1" max="1" width="4" customWidth="1"/>
    <col min="2" max="2" width="3.140625" customWidth="1"/>
    <col min="3" max="3" width="6.28515625" bestFit="1" customWidth="1"/>
    <col min="4" max="4" width="12.42578125" bestFit="1" customWidth="1"/>
    <col min="5" max="5" width="7.5703125" bestFit="1" customWidth="1"/>
    <col min="6" max="6" width="11.5703125" bestFit="1" customWidth="1"/>
    <col min="7" max="7" width="9.42578125" bestFit="1" customWidth="1"/>
    <col min="8" max="8" width="7.5703125" bestFit="1" customWidth="1"/>
    <col min="9" max="9" width="11.42578125" bestFit="1" customWidth="1"/>
    <col min="10" max="12" width="11.5703125" bestFit="1" customWidth="1"/>
    <col min="13" max="13" width="11.28515625" bestFit="1" customWidth="1"/>
    <col min="14" max="14" width="14.28515625" bestFit="1" customWidth="1"/>
    <col min="15" max="15" width="7.28515625" bestFit="1" customWidth="1"/>
    <col min="16" max="16" width="17.5703125" bestFit="1" customWidth="1"/>
    <col min="17" max="17" width="7.140625" bestFit="1" customWidth="1"/>
    <col min="18" max="18" width="2.5703125" customWidth="1"/>
    <col min="19" max="19" width="11.42578125" hidden="1" customWidth="1"/>
    <col min="20" max="20" width="3.7109375" hidden="1" customWidth="1"/>
    <col min="21" max="21" width="11.5703125" bestFit="1" customWidth="1"/>
    <col min="22" max="22" width="2.7109375" style="58" customWidth="1"/>
    <col min="23" max="23" width="10.7109375" customWidth="1"/>
    <col min="24" max="24" width="39.5703125" bestFit="1" customWidth="1"/>
  </cols>
  <sheetData>
    <row r="1" spans="1:25" s="58" customFormat="1" ht="32.25" customHeight="1" x14ac:dyDescent="0.2">
      <c r="A1" s="317" t="s">
        <v>118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25" s="58" customFormat="1" x14ac:dyDescent="0.2"/>
    <row r="3" spans="1:25" s="58" customFormat="1" ht="15.75" x14ac:dyDescent="0.25">
      <c r="F3" s="322" t="s">
        <v>116</v>
      </c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25" s="58" customFormat="1" ht="30.75" thickBot="1" x14ac:dyDescent="0.45">
      <c r="F4" s="323" t="s">
        <v>25</v>
      </c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</row>
    <row r="5" spans="1:25" s="165" customFormat="1" ht="16.5" thickBot="1" x14ac:dyDescent="0.25">
      <c r="A5" s="341" t="s">
        <v>3</v>
      </c>
      <c r="B5" s="342"/>
      <c r="C5" s="342"/>
      <c r="D5" s="346" t="s">
        <v>26</v>
      </c>
      <c r="E5" s="346"/>
      <c r="F5" s="346"/>
      <c r="G5" s="346"/>
      <c r="H5" s="346"/>
      <c r="I5" s="346"/>
      <c r="J5" s="346"/>
      <c r="K5" s="169" t="s">
        <v>4</v>
      </c>
      <c r="L5" s="168" t="s">
        <v>27</v>
      </c>
      <c r="M5" s="169" t="s">
        <v>28</v>
      </c>
      <c r="N5" s="168" t="s">
        <v>29</v>
      </c>
      <c r="O5" s="166"/>
      <c r="P5" s="166"/>
      <c r="Q5" s="167"/>
      <c r="R5" s="162"/>
      <c r="S5" s="163"/>
      <c r="T5" s="164"/>
      <c r="U5" s="164"/>
      <c r="V5" s="164"/>
    </row>
    <row r="6" spans="1:25" ht="16.5" thickBot="1" x14ac:dyDescent="0.25">
      <c r="A6" s="91"/>
      <c r="B6" s="92"/>
      <c r="C6" s="93"/>
      <c r="D6" s="93"/>
      <c r="E6" s="93"/>
      <c r="F6" s="93"/>
      <c r="G6" s="93"/>
      <c r="H6" s="93"/>
      <c r="I6" s="90"/>
      <c r="J6" s="94"/>
      <c r="K6" s="94"/>
      <c r="L6" s="94"/>
      <c r="M6" s="90"/>
      <c r="N6" s="94"/>
      <c r="O6" s="94"/>
      <c r="P6" s="94"/>
      <c r="Q6" s="94"/>
      <c r="R6" s="2"/>
      <c r="S6" s="3"/>
      <c r="T6" s="1"/>
      <c r="U6" s="1"/>
      <c r="V6" s="1"/>
    </row>
    <row r="7" spans="1:25" ht="13.5" thickTop="1" x14ac:dyDescent="0.2">
      <c r="A7" s="335" t="s">
        <v>4</v>
      </c>
      <c r="B7" s="336"/>
      <c r="C7" s="336"/>
      <c r="D7" s="115" t="s">
        <v>20</v>
      </c>
      <c r="E7" s="115" t="s">
        <v>6</v>
      </c>
      <c r="F7" s="343" t="s">
        <v>5</v>
      </c>
      <c r="G7" s="343" t="s">
        <v>9</v>
      </c>
      <c r="H7" s="343" t="s">
        <v>7</v>
      </c>
      <c r="I7" s="115" t="s">
        <v>7</v>
      </c>
      <c r="J7" s="115" t="s">
        <v>30</v>
      </c>
      <c r="K7" s="115" t="s">
        <v>7</v>
      </c>
      <c r="L7" s="115" t="s">
        <v>10</v>
      </c>
      <c r="M7" s="116" t="s">
        <v>8</v>
      </c>
      <c r="N7" s="117" t="s">
        <v>31</v>
      </c>
      <c r="O7" s="116" t="s">
        <v>7</v>
      </c>
      <c r="P7" s="117" t="s">
        <v>32</v>
      </c>
      <c r="Q7" s="118" t="s">
        <v>10</v>
      </c>
      <c r="R7" s="106"/>
      <c r="S7" s="107" t="s">
        <v>21</v>
      </c>
      <c r="T7" s="108"/>
      <c r="U7" s="109" t="s">
        <v>33</v>
      </c>
      <c r="V7" s="1"/>
      <c r="W7" s="95"/>
      <c r="X7" s="6" t="str">
        <f xml:space="preserve"> "= Manually Entered Fields"</f>
        <v>= Manually Entered Fields</v>
      </c>
    </row>
    <row r="8" spans="1:25" x14ac:dyDescent="0.2">
      <c r="A8" s="337"/>
      <c r="B8" s="338"/>
      <c r="C8" s="338"/>
      <c r="D8" s="59" t="s">
        <v>11</v>
      </c>
      <c r="E8" s="59" t="s">
        <v>24</v>
      </c>
      <c r="F8" s="344"/>
      <c r="G8" s="344"/>
      <c r="H8" s="344"/>
      <c r="I8" s="59" t="s">
        <v>12</v>
      </c>
      <c r="J8" s="59" t="s">
        <v>13</v>
      </c>
      <c r="K8" s="59" t="s">
        <v>14</v>
      </c>
      <c r="L8" s="59" t="s">
        <v>15</v>
      </c>
      <c r="M8" s="119" t="s">
        <v>13</v>
      </c>
      <c r="N8" s="28" t="s">
        <v>34</v>
      </c>
      <c r="O8" s="119" t="s">
        <v>14</v>
      </c>
      <c r="P8" s="28" t="s">
        <v>34</v>
      </c>
      <c r="Q8" s="120" t="s">
        <v>16</v>
      </c>
      <c r="R8" s="106"/>
      <c r="S8" s="110" t="s">
        <v>22</v>
      </c>
      <c r="T8" s="108"/>
      <c r="U8" s="111" t="s">
        <v>35</v>
      </c>
      <c r="V8" s="1"/>
      <c r="W8" s="96"/>
      <c r="X8" s="6" t="str">
        <f>"= Auto-Calculated Fields"</f>
        <v>= Auto-Calculated Fields</v>
      </c>
    </row>
    <row r="9" spans="1:25" ht="13.5" thickBot="1" x14ac:dyDescent="0.25">
      <c r="A9" s="339"/>
      <c r="B9" s="340"/>
      <c r="C9" s="340"/>
      <c r="D9" s="148"/>
      <c r="E9" s="148" t="s">
        <v>17</v>
      </c>
      <c r="F9" s="345"/>
      <c r="G9" s="345"/>
      <c r="H9" s="345"/>
      <c r="I9" s="148" t="s">
        <v>18</v>
      </c>
      <c r="J9" s="148" t="s">
        <v>36</v>
      </c>
      <c r="K9" s="148" t="s">
        <v>36</v>
      </c>
      <c r="L9" s="148" t="s">
        <v>18</v>
      </c>
      <c r="M9" s="149"/>
      <c r="N9" s="150" t="s">
        <v>37</v>
      </c>
      <c r="O9" s="149"/>
      <c r="P9" s="150" t="s">
        <v>38</v>
      </c>
      <c r="Q9" s="151"/>
      <c r="R9" s="106"/>
      <c r="S9" s="112" t="s">
        <v>23</v>
      </c>
      <c r="T9" s="113"/>
      <c r="U9" s="114"/>
      <c r="V9" s="1"/>
      <c r="W9" s="97"/>
      <c r="X9" s="6" t="str">
        <f>"= Errors"</f>
        <v>= Errors</v>
      </c>
      <c r="Y9" s="8"/>
    </row>
    <row r="10" spans="1:25" x14ac:dyDescent="0.2">
      <c r="A10" s="152">
        <v>0</v>
      </c>
      <c r="B10" s="121" t="s">
        <v>19</v>
      </c>
      <c r="C10" s="122">
        <v>0</v>
      </c>
      <c r="D10" s="123">
        <v>8</v>
      </c>
      <c r="E10" s="124"/>
      <c r="F10" s="125" t="s">
        <v>39</v>
      </c>
      <c r="G10" s="125" t="s">
        <v>40</v>
      </c>
      <c r="H10" s="125" t="s">
        <v>41</v>
      </c>
      <c r="I10" s="126">
        <v>425.53</v>
      </c>
      <c r="J10" s="126">
        <v>419.34</v>
      </c>
      <c r="K10" s="126">
        <v>6.19</v>
      </c>
      <c r="L10" s="126">
        <v>425.8</v>
      </c>
      <c r="M10" s="127">
        <f>J10</f>
        <v>419.34</v>
      </c>
      <c r="N10" s="30">
        <f>ABS(M10-J10)</f>
        <v>0</v>
      </c>
      <c r="O10" s="128">
        <f>I10-M10</f>
        <v>6.1899999999999977</v>
      </c>
      <c r="P10" s="128">
        <f>ABS(K10-O10)</f>
        <v>2.6645352591003757E-15</v>
      </c>
      <c r="Q10" s="129">
        <f>IF(C10="","",L10-J10-(D10/12))</f>
        <v>5.7933333333333694</v>
      </c>
      <c r="R10" s="125"/>
      <c r="S10" s="9"/>
      <c r="T10" s="125"/>
      <c r="U10" s="153">
        <f>M10</f>
        <v>419.34</v>
      </c>
      <c r="V10" s="1"/>
      <c r="W10" s="98"/>
      <c r="X10" s="7" t="str">
        <f>"= Approximation - Elevation Not Provided"</f>
        <v>= Approximation - Elevation Not Provided</v>
      </c>
      <c r="Y10" s="2"/>
    </row>
    <row r="11" spans="1:25" x14ac:dyDescent="0.2">
      <c r="A11" s="152"/>
      <c r="B11" s="121"/>
      <c r="C11" s="122"/>
      <c r="D11" s="123"/>
      <c r="E11" s="121">
        <v>2.5999999999999999E-2</v>
      </c>
      <c r="F11" s="125"/>
      <c r="G11" s="125"/>
      <c r="H11" s="125"/>
      <c r="I11" s="130"/>
      <c r="J11" s="126"/>
      <c r="K11" s="130"/>
      <c r="L11" s="130"/>
      <c r="M11" s="30"/>
      <c r="N11" s="30"/>
      <c r="O11" s="131"/>
      <c r="P11" s="131"/>
      <c r="Q11" s="132"/>
      <c r="R11" s="125"/>
      <c r="S11" s="10">
        <f>IF(C12="","",(A12*100+C12)-(A10*100+C10))</f>
        <v>38.869999999999997</v>
      </c>
      <c r="T11" s="125"/>
      <c r="U11" s="154"/>
      <c r="V11" s="1"/>
      <c r="X11" s="2"/>
      <c r="Y11" s="2"/>
    </row>
    <row r="12" spans="1:25" x14ac:dyDescent="0.2">
      <c r="A12" s="152">
        <v>0</v>
      </c>
      <c r="B12" s="121" t="s">
        <v>19</v>
      </c>
      <c r="C12" s="122">
        <v>38.869999999999997</v>
      </c>
      <c r="D12" s="123">
        <v>8</v>
      </c>
      <c r="E12" s="133"/>
      <c r="F12" s="125"/>
      <c r="G12" s="125" t="s">
        <v>42</v>
      </c>
      <c r="H12" s="125" t="s">
        <v>41</v>
      </c>
      <c r="I12" s="130">
        <v>426.42</v>
      </c>
      <c r="J12" s="134">
        <v>420.35</v>
      </c>
      <c r="K12" s="130">
        <v>6.07</v>
      </c>
      <c r="L12" s="130">
        <v>426.6</v>
      </c>
      <c r="M12" s="128">
        <f>IF(E11="",M10+I12-I10,ROUND(U12,2))</f>
        <v>420.35</v>
      </c>
      <c r="N12" s="30">
        <f>ABS(M12-J12)</f>
        <v>0</v>
      </c>
      <c r="O12" s="128">
        <f>IF(C12="","",I12-M12)</f>
        <v>6.0699999999999932</v>
      </c>
      <c r="P12" s="128">
        <f>ABS(K12-O12)</f>
        <v>7.1054273576010019E-15</v>
      </c>
      <c r="Q12" s="129">
        <f>IF(C12="","",L12-J12-(D12/12))</f>
        <v>5.583333333333333</v>
      </c>
      <c r="R12" s="125"/>
      <c r="S12" s="9"/>
      <c r="T12" s="125"/>
      <c r="U12" s="154">
        <f>IF(C12="","",M10+((A12*100+C12)-(A10*100+C10))*E11)</f>
        <v>420.35061999999999</v>
      </c>
      <c r="V12" s="99"/>
      <c r="X12" s="2"/>
      <c r="Y12" s="2"/>
    </row>
    <row r="13" spans="1:25" x14ac:dyDescent="0.2">
      <c r="A13" s="152"/>
      <c r="B13" s="121"/>
      <c r="C13" s="122"/>
      <c r="D13" s="123"/>
      <c r="E13" s="121">
        <v>2.5999999999999999E-2</v>
      </c>
      <c r="F13" s="125"/>
      <c r="G13" s="125"/>
      <c r="H13" s="125"/>
      <c r="I13" s="130"/>
      <c r="J13" s="126"/>
      <c r="K13" s="130"/>
      <c r="L13" s="130"/>
      <c r="M13" s="30"/>
      <c r="N13" s="30"/>
      <c r="O13" s="131"/>
      <c r="P13" s="131"/>
      <c r="Q13" s="132"/>
      <c r="R13" s="125"/>
      <c r="S13" s="10">
        <f>IF(C14="","",(A14*100+C14)-(A12*100+C12))</f>
        <v>38.869999999999997</v>
      </c>
      <c r="T13" s="125"/>
      <c r="U13" s="154"/>
      <c r="V13" s="99"/>
      <c r="X13" s="2"/>
      <c r="Y13" s="2"/>
    </row>
    <row r="14" spans="1:25" x14ac:dyDescent="0.2">
      <c r="A14" s="152">
        <v>0</v>
      </c>
      <c r="B14" s="121" t="s">
        <v>19</v>
      </c>
      <c r="C14" s="122">
        <v>77.739999999999995</v>
      </c>
      <c r="D14" s="123">
        <v>8</v>
      </c>
      <c r="E14" s="133"/>
      <c r="F14" s="125" t="s">
        <v>43</v>
      </c>
      <c r="G14" s="125" t="s">
        <v>44</v>
      </c>
      <c r="H14" s="125" t="s">
        <v>41</v>
      </c>
      <c r="I14" s="130">
        <v>427.76</v>
      </c>
      <c r="J14" s="134">
        <v>421.36</v>
      </c>
      <c r="K14" s="130">
        <v>6.48</v>
      </c>
      <c r="L14" s="130">
        <v>427.9</v>
      </c>
      <c r="M14" s="128">
        <f>IF(E13="",M12+I14-I12,ROUND(U14,2))</f>
        <v>421.36</v>
      </c>
      <c r="N14" s="30">
        <f>ABS(M14-J14)</f>
        <v>0</v>
      </c>
      <c r="O14" s="128">
        <f>IF(C14="","",I14-M14)</f>
        <v>6.3999999999999773</v>
      </c>
      <c r="P14" s="128">
        <f>ABS(K14-O14)</f>
        <v>8.0000000000023164E-2</v>
      </c>
      <c r="Q14" s="129">
        <f>IF(C14="","",L14-J14-(D14/12))</f>
        <v>5.8733333333332967</v>
      </c>
      <c r="R14" s="125"/>
      <c r="S14" s="9"/>
      <c r="T14" s="125"/>
      <c r="U14" s="154">
        <f>IF(C14="","",U12+((A14*100+C14)-(A12*100+C12))*E13)</f>
        <v>421.36124000000001</v>
      </c>
      <c r="V14" s="99"/>
      <c r="X14" s="2"/>
      <c r="Y14" s="2"/>
    </row>
    <row r="15" spans="1:25" x14ac:dyDescent="0.2">
      <c r="A15" s="152"/>
      <c r="B15" s="121"/>
      <c r="C15" s="122"/>
      <c r="D15" s="123"/>
      <c r="E15" s="121">
        <v>2.5999999999999999E-2</v>
      </c>
      <c r="F15" s="125"/>
      <c r="G15" s="125"/>
      <c r="H15" s="125"/>
      <c r="I15" s="130"/>
      <c r="J15" s="126"/>
      <c r="K15" s="130"/>
      <c r="L15" s="130"/>
      <c r="M15" s="30"/>
      <c r="N15" s="30"/>
      <c r="O15" s="131"/>
      <c r="P15" s="131"/>
      <c r="Q15" s="132"/>
      <c r="R15" s="125"/>
      <c r="S15" s="10">
        <f>IF(C16="","",(A16*100+C16)-(A14*100+C14))</f>
        <v>22.050000000000011</v>
      </c>
      <c r="T15" s="125"/>
      <c r="U15" s="154"/>
      <c r="V15" s="99"/>
      <c r="X15" s="2"/>
      <c r="Y15" s="2"/>
    </row>
    <row r="16" spans="1:25" x14ac:dyDescent="0.2">
      <c r="A16" s="152">
        <v>0</v>
      </c>
      <c r="B16" s="121" t="s">
        <v>19</v>
      </c>
      <c r="C16" s="122">
        <v>99.79</v>
      </c>
      <c r="D16" s="123">
        <v>8</v>
      </c>
      <c r="E16" s="133"/>
      <c r="F16" s="125" t="s">
        <v>43</v>
      </c>
      <c r="G16" s="125" t="s">
        <v>45</v>
      </c>
      <c r="H16" s="125" t="s">
        <v>41</v>
      </c>
      <c r="I16" s="130">
        <v>428.67</v>
      </c>
      <c r="J16" s="134">
        <v>421.94</v>
      </c>
      <c r="K16" s="130">
        <v>6.73</v>
      </c>
      <c r="L16" s="130">
        <v>428.8</v>
      </c>
      <c r="M16" s="128">
        <f>IF(E15="",M14+I16-I14,ROUND(U16,2))</f>
        <v>421.93</v>
      </c>
      <c r="N16" s="30">
        <f>ABS(M16-J16)</f>
        <v>9.9999999999909051E-3</v>
      </c>
      <c r="O16" s="128">
        <f>IF(C16="","",I16-M16)</f>
        <v>6.7400000000000091</v>
      </c>
      <c r="P16" s="128">
        <f>ABS(K16-O16)</f>
        <v>1.0000000000008669E-2</v>
      </c>
      <c r="Q16" s="129">
        <f>IF(C16="","",L16-J16-(D16/12))</f>
        <v>6.1933333333333467</v>
      </c>
      <c r="R16" s="125"/>
      <c r="S16" s="9"/>
      <c r="T16" s="125"/>
      <c r="U16" s="155">
        <f>IF(C16="","",U14+((A16*100+C16)-(A14*100+C14))*E15)</f>
        <v>421.93454000000003</v>
      </c>
      <c r="V16" s="12"/>
      <c r="X16" s="2"/>
      <c r="Y16" s="2"/>
    </row>
    <row r="17" spans="1:25" x14ac:dyDescent="0.2">
      <c r="A17" s="152"/>
      <c r="B17" s="121"/>
      <c r="C17" s="122"/>
      <c r="D17" s="123"/>
      <c r="E17" s="121">
        <v>2.5999999999999999E-2</v>
      </c>
      <c r="F17" s="125"/>
      <c r="G17" s="125"/>
      <c r="H17" s="125"/>
      <c r="I17" s="130"/>
      <c r="J17" s="126"/>
      <c r="K17" s="130"/>
      <c r="L17" s="130"/>
      <c r="M17" s="30"/>
      <c r="N17" s="30"/>
      <c r="O17" s="131"/>
      <c r="P17" s="131"/>
      <c r="Q17" s="132"/>
      <c r="R17" s="125"/>
      <c r="S17" s="10">
        <f>IF(C18="","",(A18*100+C18)-(A16*100+C16))</f>
        <v>10.959999999999994</v>
      </c>
      <c r="T17" s="156"/>
      <c r="U17" s="155"/>
      <c r="V17" s="12"/>
      <c r="X17" s="2"/>
      <c r="Y17" s="2"/>
    </row>
    <row r="18" spans="1:25" x14ac:dyDescent="0.2">
      <c r="A18" s="152">
        <v>1</v>
      </c>
      <c r="B18" s="121" t="s">
        <v>19</v>
      </c>
      <c r="C18" s="122">
        <v>10.75</v>
      </c>
      <c r="D18" s="123">
        <v>8</v>
      </c>
      <c r="E18" s="133"/>
      <c r="F18" s="125"/>
      <c r="G18" s="125" t="s">
        <v>46</v>
      </c>
      <c r="H18" s="125" t="s">
        <v>41</v>
      </c>
      <c r="I18" s="130">
        <v>428.96</v>
      </c>
      <c r="J18" s="134">
        <v>422.22</v>
      </c>
      <c r="K18" s="130">
        <v>6.74</v>
      </c>
      <c r="L18" s="130">
        <v>429.1</v>
      </c>
      <c r="M18" s="128">
        <f>IF(E17="",M16+I18-I16,ROUND(U18,2))</f>
        <v>422.22</v>
      </c>
      <c r="N18" s="30">
        <f>ABS(M18-J18)</f>
        <v>0</v>
      </c>
      <c r="O18" s="128">
        <f>IF(C18="","",I18-M18)</f>
        <v>6.7399999999999523</v>
      </c>
      <c r="P18" s="128">
        <f>ABS(K18-O18)</f>
        <v>4.7961634663806763E-14</v>
      </c>
      <c r="Q18" s="129">
        <f>IF(C18="","",L18-J18-(D18/12))</f>
        <v>6.2133333333333285</v>
      </c>
      <c r="R18" s="125"/>
      <c r="S18" s="9"/>
      <c r="T18" s="125"/>
      <c r="U18" s="155">
        <f>IF(C18="","",U16+((A18*100+C18)-(A16*100+C16))*E17)</f>
        <v>422.21950000000004</v>
      </c>
      <c r="V18" s="12"/>
      <c r="X18" s="2"/>
      <c r="Y18" s="2"/>
    </row>
    <row r="19" spans="1:25" x14ac:dyDescent="0.2">
      <c r="A19" s="152"/>
      <c r="B19" s="121"/>
      <c r="C19" s="122"/>
      <c r="D19" s="123"/>
      <c r="E19" s="121">
        <v>2.5999999999999999E-2</v>
      </c>
      <c r="F19" s="125"/>
      <c r="G19" s="125"/>
      <c r="H19" s="125"/>
      <c r="I19" s="130"/>
      <c r="J19" s="126"/>
      <c r="K19" s="130"/>
      <c r="L19" s="130"/>
      <c r="M19" s="30"/>
      <c r="N19" s="30"/>
      <c r="O19" s="131"/>
      <c r="P19" s="131"/>
      <c r="Q19" s="132"/>
      <c r="R19" s="125"/>
      <c r="S19" s="10">
        <f>IF(C20="","",(A20*100+C20)-(A18*100+C18))</f>
        <v>14.5</v>
      </c>
      <c r="T19" s="125"/>
      <c r="U19" s="155"/>
      <c r="V19" s="12"/>
      <c r="X19" s="2"/>
      <c r="Y19" s="2"/>
    </row>
    <row r="20" spans="1:25" x14ac:dyDescent="0.2">
      <c r="A20" s="152">
        <v>1</v>
      </c>
      <c r="B20" s="121" t="s">
        <v>19</v>
      </c>
      <c r="C20" s="122">
        <v>25.25</v>
      </c>
      <c r="D20" s="123">
        <v>8</v>
      </c>
      <c r="E20" s="133"/>
      <c r="F20" s="125"/>
      <c r="G20" s="125" t="s">
        <v>47</v>
      </c>
      <c r="H20" s="125" t="s">
        <v>41</v>
      </c>
      <c r="I20" s="130">
        <v>429.25</v>
      </c>
      <c r="J20" s="134">
        <v>422.6</v>
      </c>
      <c r="K20" s="130">
        <v>6.65</v>
      </c>
      <c r="L20" s="130">
        <v>429.3</v>
      </c>
      <c r="M20" s="128">
        <f>IF(E19="",M18+I20-I18,ROUND(U20,2))</f>
        <v>422.6</v>
      </c>
      <c r="N20" s="30">
        <f>ABS(M20-J20)</f>
        <v>0</v>
      </c>
      <c r="O20" s="128">
        <f>IF(C20="","",I20-M20)</f>
        <v>6.6499999999999773</v>
      </c>
      <c r="P20" s="128">
        <f>ABS(K20-O20)</f>
        <v>2.3092638912203256E-14</v>
      </c>
      <c r="Q20" s="129">
        <f>IF(C20="","",L20-J20-(D20/12))</f>
        <v>6.0333333333333217</v>
      </c>
      <c r="R20" s="125"/>
      <c r="S20" s="9"/>
      <c r="T20" s="125"/>
      <c r="U20" s="155">
        <f>IF(C20="","",U18+((A20*100+C20)-(A18*100+C18))*E19)</f>
        <v>422.59650000000005</v>
      </c>
      <c r="V20" s="12"/>
      <c r="X20" s="2"/>
      <c r="Y20" s="2"/>
    </row>
    <row r="21" spans="1:25" x14ac:dyDescent="0.2">
      <c r="A21" s="152"/>
      <c r="B21" s="121"/>
      <c r="C21" s="122"/>
      <c r="D21" s="123"/>
      <c r="E21" s="121">
        <v>2.5999999999999999E-2</v>
      </c>
      <c r="F21" s="125"/>
      <c r="G21" s="125"/>
      <c r="H21" s="125"/>
      <c r="I21" s="130"/>
      <c r="J21" s="126"/>
      <c r="K21" s="130"/>
      <c r="L21" s="130"/>
      <c r="M21" s="30"/>
      <c r="N21" s="30"/>
      <c r="O21" s="131"/>
      <c r="P21" s="131"/>
      <c r="Q21" s="132"/>
      <c r="R21" s="125"/>
      <c r="S21" s="10">
        <f>IF(C22="","",(A22*100+C22)-(A20*100+C20))</f>
        <v>14.5</v>
      </c>
      <c r="T21" s="125"/>
      <c r="U21" s="155"/>
      <c r="V21" s="12"/>
      <c r="X21" s="2"/>
      <c r="Y21" s="2"/>
    </row>
    <row r="22" spans="1:25" x14ac:dyDescent="0.2">
      <c r="A22" s="152">
        <v>1</v>
      </c>
      <c r="B22" s="121" t="s">
        <v>19</v>
      </c>
      <c r="C22" s="122">
        <v>39.75</v>
      </c>
      <c r="D22" s="123">
        <v>8</v>
      </c>
      <c r="E22" s="133"/>
      <c r="F22" s="125" t="s">
        <v>43</v>
      </c>
      <c r="G22" s="125" t="s">
        <v>48</v>
      </c>
      <c r="H22" s="125" t="s">
        <v>41</v>
      </c>
      <c r="I22" s="130">
        <v>429.78</v>
      </c>
      <c r="J22" s="134">
        <v>422.98</v>
      </c>
      <c r="K22" s="130">
        <v>6.8</v>
      </c>
      <c r="L22" s="130">
        <v>429.9</v>
      </c>
      <c r="M22" s="128">
        <f>IF(E21="",M20+I22-I20,ROUND(U22,2))</f>
        <v>422.97</v>
      </c>
      <c r="N22" s="30">
        <f>ABS(M22-J22)</f>
        <v>9.9999999999909051E-3</v>
      </c>
      <c r="O22" s="128">
        <f>IF(C22="","",I22-M22)</f>
        <v>6.8099999999999454</v>
      </c>
      <c r="P22" s="128">
        <f>ABS(K22-O22)</f>
        <v>9.999999999945608E-3</v>
      </c>
      <c r="Q22" s="129">
        <f>IF(C22="","",L22-J22-(D22/12))</f>
        <v>6.2533333333332921</v>
      </c>
      <c r="R22" s="125"/>
      <c r="S22" s="9"/>
      <c r="T22" s="125"/>
      <c r="U22" s="155">
        <f>IF(C22="","",U20+((A22*100+C22)-(A20*100+C20))*E21)</f>
        <v>422.97350000000006</v>
      </c>
      <c r="V22" s="12"/>
      <c r="X22" s="2"/>
      <c r="Y22" s="2"/>
    </row>
    <row r="23" spans="1:25" x14ac:dyDescent="0.2">
      <c r="A23" s="152"/>
      <c r="B23" s="121"/>
      <c r="C23" s="122"/>
      <c r="D23" s="123"/>
      <c r="E23" s="121">
        <v>2.5999999999999999E-2</v>
      </c>
      <c r="F23" s="125"/>
      <c r="G23" s="125"/>
      <c r="H23" s="125"/>
      <c r="I23" s="130"/>
      <c r="J23" s="126"/>
      <c r="K23" s="130"/>
      <c r="L23" s="130"/>
      <c r="M23" s="30"/>
      <c r="N23" s="30"/>
      <c r="O23" s="131"/>
      <c r="P23" s="131"/>
      <c r="Q23" s="132"/>
      <c r="R23" s="125"/>
      <c r="S23" s="10">
        <f>IF(C24="","",(A24*100+C24)-(A22*100+C22))</f>
        <v>22.97999999999999</v>
      </c>
      <c r="T23" s="125"/>
      <c r="U23" s="155"/>
      <c r="V23" s="12"/>
      <c r="X23" s="2"/>
      <c r="Y23" s="2"/>
    </row>
    <row r="24" spans="1:25" x14ac:dyDescent="0.2">
      <c r="A24" s="152">
        <v>1</v>
      </c>
      <c r="B24" s="121" t="s">
        <v>19</v>
      </c>
      <c r="C24" s="122">
        <v>62.73</v>
      </c>
      <c r="D24" s="123">
        <v>8</v>
      </c>
      <c r="E24" s="133"/>
      <c r="F24" s="125" t="s">
        <v>49</v>
      </c>
      <c r="G24" s="125" t="s">
        <v>50</v>
      </c>
      <c r="H24" s="125" t="s">
        <v>41</v>
      </c>
      <c r="I24" s="130">
        <v>430.34</v>
      </c>
      <c r="J24" s="134">
        <v>423.58</v>
      </c>
      <c r="K24" s="130">
        <v>6.76</v>
      </c>
      <c r="L24" s="130">
        <v>430.5</v>
      </c>
      <c r="M24" s="128">
        <f>IF(E23="",M22+I24-I22,ROUND(U24,2))</f>
        <v>423.57</v>
      </c>
      <c r="N24" s="30">
        <f>ABS(M24-J24)</f>
        <v>9.9999999999909051E-3</v>
      </c>
      <c r="O24" s="128">
        <f>IF(C24="","",I24-M24)</f>
        <v>6.7699999999999818</v>
      </c>
      <c r="P24" s="128">
        <f>ABS(K24-O24)</f>
        <v>9.9999999999820233E-3</v>
      </c>
      <c r="Q24" s="129">
        <f>IF(C24="","",L24-J24-(D24/12))</f>
        <v>6.253333333333349</v>
      </c>
      <c r="R24" s="125"/>
      <c r="S24" s="9"/>
      <c r="T24" s="125"/>
      <c r="U24" s="155">
        <f>IF(C24="","",U22+((A24*100+C24)-(A22*100+C22))*E23)</f>
        <v>423.57098000000008</v>
      </c>
      <c r="V24" s="12"/>
      <c r="X24" s="2"/>
      <c r="Y24" s="2"/>
    </row>
    <row r="25" spans="1:25" x14ac:dyDescent="0.2">
      <c r="A25" s="152"/>
      <c r="B25" s="121"/>
      <c r="C25" s="122"/>
      <c r="D25" s="123"/>
      <c r="E25" s="121">
        <v>2.64E-2</v>
      </c>
      <c r="F25" s="125"/>
      <c r="G25" s="125"/>
      <c r="H25" s="125"/>
      <c r="I25" s="130"/>
      <c r="J25" s="134"/>
      <c r="K25" s="130"/>
      <c r="L25" s="130"/>
      <c r="M25" s="30"/>
      <c r="N25" s="30"/>
      <c r="O25" s="131"/>
      <c r="P25" s="131"/>
      <c r="Q25" s="132"/>
      <c r="R25" s="125"/>
      <c r="S25" s="10">
        <f>IF(C26="","",(A26*100+C26)-(A24*100+C24))</f>
        <v>21.27000000000001</v>
      </c>
      <c r="T25" s="125"/>
      <c r="U25" s="155"/>
      <c r="V25" s="12"/>
      <c r="X25" s="2"/>
      <c r="Y25" s="2"/>
    </row>
    <row r="26" spans="1:25" x14ac:dyDescent="0.2">
      <c r="A26" s="152">
        <v>1</v>
      </c>
      <c r="B26" s="121" t="s">
        <v>19</v>
      </c>
      <c r="C26" s="122">
        <v>84</v>
      </c>
      <c r="D26" s="123">
        <v>8</v>
      </c>
      <c r="E26" s="133"/>
      <c r="F26" s="125"/>
      <c r="G26" s="125" t="s">
        <v>42</v>
      </c>
      <c r="H26" s="125" t="s">
        <v>41</v>
      </c>
      <c r="I26" s="130">
        <v>430.96</v>
      </c>
      <c r="J26" s="134">
        <v>424.14</v>
      </c>
      <c r="K26" s="130">
        <v>6.82</v>
      </c>
      <c r="L26" s="130">
        <v>430.9</v>
      </c>
      <c r="M26" s="128">
        <f>IF(E25="",M24+I26-I24,ROUND(U26,2))</f>
        <v>424.13</v>
      </c>
      <c r="N26" s="30">
        <f>ABS(M26-J26)</f>
        <v>9.9999999999909051E-3</v>
      </c>
      <c r="O26" s="128">
        <f>IF(C26="","",I26-M26)</f>
        <v>6.8299999999999841</v>
      </c>
      <c r="P26" s="128">
        <f>ABS(K26-O26)</f>
        <v>9.9999999999837996E-3</v>
      </c>
      <c r="Q26" s="129">
        <f>IF(C26="","",L26-J26-(D26/12))</f>
        <v>6.0933333333333239</v>
      </c>
      <c r="R26" s="125"/>
      <c r="S26" s="10"/>
      <c r="T26" s="125"/>
      <c r="U26" s="155">
        <f>IF(C26="","",U24+((A26*100+C26)-(A24*100+C24))*E25)</f>
        <v>424.13250800000009</v>
      </c>
      <c r="V26" s="12"/>
      <c r="X26" s="2"/>
      <c r="Y26" s="2"/>
    </row>
    <row r="27" spans="1:25" x14ac:dyDescent="0.2">
      <c r="A27" s="152"/>
      <c r="B27" s="121"/>
      <c r="C27" s="122"/>
      <c r="D27" s="123"/>
      <c r="E27" s="121">
        <v>2.64E-2</v>
      </c>
      <c r="F27" s="125"/>
      <c r="G27" s="125"/>
      <c r="H27" s="125"/>
      <c r="I27" s="130"/>
      <c r="J27" s="133"/>
      <c r="K27" s="130"/>
      <c r="L27" s="130"/>
      <c r="M27" s="30"/>
      <c r="N27" s="30"/>
      <c r="O27" s="131"/>
      <c r="P27" s="131"/>
      <c r="Q27" s="132"/>
      <c r="R27" s="125"/>
      <c r="S27" s="10">
        <f>IF(C28="","",(A28*100+C28)-(A26*100+C26))</f>
        <v>21.629999999999995</v>
      </c>
      <c r="T27" s="125"/>
      <c r="U27" s="155"/>
      <c r="V27" s="12"/>
      <c r="X27" s="2"/>
      <c r="Y27" s="2"/>
    </row>
    <row r="28" spans="1:25" x14ac:dyDescent="0.2">
      <c r="A28" s="152">
        <v>2</v>
      </c>
      <c r="B28" s="135" t="s">
        <v>19</v>
      </c>
      <c r="C28" s="122">
        <v>5.63</v>
      </c>
      <c r="D28" s="123">
        <v>8</v>
      </c>
      <c r="E28" s="133"/>
      <c r="F28" s="125" t="s">
        <v>43</v>
      </c>
      <c r="G28" s="125" t="s">
        <v>51</v>
      </c>
      <c r="H28" s="125" t="s">
        <v>41</v>
      </c>
      <c r="I28" s="130">
        <v>431.46</v>
      </c>
      <c r="J28" s="134">
        <v>424.71</v>
      </c>
      <c r="K28" s="126">
        <v>6.75</v>
      </c>
      <c r="L28" s="126">
        <v>431.5</v>
      </c>
      <c r="M28" s="128">
        <f>IF(E27="",M26+I28-I26,ROUND(U28,2))</f>
        <v>424.7</v>
      </c>
      <c r="N28" s="30">
        <f>ABS(M28-J28)</f>
        <v>9.9999999999909051E-3</v>
      </c>
      <c r="O28" s="128">
        <f>IF(C28="","",I26-M26)</f>
        <v>6.8299999999999841</v>
      </c>
      <c r="P28" s="136">
        <f>ABS(K28-O28)</f>
        <v>7.9999999999984084E-2</v>
      </c>
      <c r="Q28" s="129">
        <f>IF(C28="","",L28-J28-(D28/12))</f>
        <v>6.1233333333333535</v>
      </c>
      <c r="R28" s="125"/>
      <c r="S28" s="10"/>
      <c r="T28" s="125"/>
      <c r="U28" s="155">
        <f>IF(C28="","",U26+((A28*100+C28)-(A26*100+C26))*E27)</f>
        <v>424.70354000000009</v>
      </c>
      <c r="V28" s="12"/>
      <c r="X28" s="2"/>
      <c r="Y28" s="2"/>
    </row>
    <row r="29" spans="1:25" x14ac:dyDescent="0.2">
      <c r="A29" s="152"/>
      <c r="B29" s="121"/>
      <c r="C29" s="122"/>
      <c r="D29" s="123"/>
      <c r="E29" s="121">
        <v>2.64E-2</v>
      </c>
      <c r="F29" s="125"/>
      <c r="G29" s="125"/>
      <c r="H29" s="125"/>
      <c r="I29" s="130"/>
      <c r="J29" s="134"/>
      <c r="K29" s="130"/>
      <c r="L29" s="130"/>
      <c r="M29" s="30"/>
      <c r="N29" s="30"/>
      <c r="O29" s="131"/>
      <c r="P29" s="131"/>
      <c r="Q29" s="132"/>
      <c r="R29" s="125"/>
      <c r="S29" s="10">
        <f>IF(C30="","",(A30*100+C30)-(A28*100+C28))</f>
        <v>9.0800000000000125</v>
      </c>
      <c r="T29" s="125"/>
      <c r="U29" s="155"/>
      <c r="V29" s="12"/>
      <c r="X29" s="2"/>
      <c r="Y29" s="2"/>
    </row>
    <row r="30" spans="1:25" x14ac:dyDescent="0.2">
      <c r="A30" s="152">
        <v>2</v>
      </c>
      <c r="B30" s="135" t="s">
        <v>19</v>
      </c>
      <c r="C30" s="122">
        <v>14.71</v>
      </c>
      <c r="D30" s="123">
        <v>8</v>
      </c>
      <c r="E30" s="133"/>
      <c r="F30" s="125"/>
      <c r="G30" s="125" t="s">
        <v>52</v>
      </c>
      <c r="H30" s="125" t="s">
        <v>41</v>
      </c>
      <c r="I30" s="130">
        <v>431.6</v>
      </c>
      <c r="J30" s="134">
        <v>424.95</v>
      </c>
      <c r="K30" s="130">
        <v>6.65</v>
      </c>
      <c r="L30" s="130">
        <v>431.7</v>
      </c>
      <c r="M30" s="128">
        <f>IF(E29="",M28+I30-I28,ROUND(U30,2))</f>
        <v>424.94</v>
      </c>
      <c r="N30" s="30">
        <f>ABS(M30-J30)</f>
        <v>9.9999999999909051E-3</v>
      </c>
      <c r="O30" s="128">
        <f>IF(C30="","",I30-M30)</f>
        <v>6.660000000000025</v>
      </c>
      <c r="P30" s="128">
        <f>ABS(K30-O30)</f>
        <v>1.0000000000024656E-2</v>
      </c>
      <c r="Q30" s="129">
        <f>IF(C30="","",L30-J30-(D30/12))</f>
        <v>6.083333333333333</v>
      </c>
      <c r="R30" s="125"/>
      <c r="S30" s="10"/>
      <c r="T30" s="125"/>
      <c r="U30" s="155">
        <f>IF(C30="","",U28+((A30*100+C30)-(A28*100+C28))*E29)</f>
        <v>424.94325200000009</v>
      </c>
      <c r="V30" s="12"/>
      <c r="X30" s="2"/>
      <c r="Y30" s="2"/>
    </row>
    <row r="31" spans="1:25" x14ac:dyDescent="0.2">
      <c r="A31" s="152"/>
      <c r="B31" s="121"/>
      <c r="C31" s="122"/>
      <c r="D31" s="123"/>
      <c r="E31" s="121">
        <v>2.64E-2</v>
      </c>
      <c r="F31" s="125"/>
      <c r="G31" s="125"/>
      <c r="H31" s="125"/>
      <c r="I31" s="130"/>
      <c r="J31" s="134"/>
      <c r="K31" s="130"/>
      <c r="L31" s="130"/>
      <c r="M31" s="30"/>
      <c r="N31" s="30"/>
      <c r="O31" s="131"/>
      <c r="P31" s="131"/>
      <c r="Q31" s="132"/>
      <c r="R31" s="125"/>
      <c r="S31" s="10">
        <f>IF(C32="","",(A32*100+C32)-(A30*100+C30))</f>
        <v>35.289999999999992</v>
      </c>
      <c r="T31" s="125"/>
      <c r="U31" s="155"/>
      <c r="V31" s="12"/>
      <c r="X31" s="2"/>
      <c r="Y31" s="2"/>
    </row>
    <row r="32" spans="1:25" x14ac:dyDescent="0.2">
      <c r="A32" s="152">
        <v>2</v>
      </c>
      <c r="B32" s="135" t="s">
        <v>19</v>
      </c>
      <c r="C32" s="122">
        <v>50</v>
      </c>
      <c r="D32" s="123">
        <v>8</v>
      </c>
      <c r="E32" s="133"/>
      <c r="F32" s="125"/>
      <c r="G32" s="125"/>
      <c r="H32" s="125" t="s">
        <v>41</v>
      </c>
      <c r="I32" s="130">
        <v>432.77</v>
      </c>
      <c r="J32" s="134">
        <v>425.88</v>
      </c>
      <c r="K32" s="130">
        <v>6.89</v>
      </c>
      <c r="L32" s="130">
        <v>433</v>
      </c>
      <c r="M32" s="128">
        <f>IF(E31="",M30+I32-I30,ROUND(U32,2))</f>
        <v>425.87</v>
      </c>
      <c r="N32" s="30">
        <f>ABS(M32-J32)</f>
        <v>9.9999999999909051E-3</v>
      </c>
      <c r="O32" s="128">
        <f>IF(C32="","",I32-M32)</f>
        <v>6.8999999999999773</v>
      </c>
      <c r="P32" s="128">
        <f>ABS(K32-O32)</f>
        <v>9.9999999999775824E-3</v>
      </c>
      <c r="Q32" s="129">
        <f>IF(C32="","",L32-J32-(D32/12))</f>
        <v>6.4533333333333376</v>
      </c>
      <c r="R32" s="125"/>
      <c r="S32" s="10"/>
      <c r="T32" s="125"/>
      <c r="U32" s="155">
        <f>IF(C32="","",U30+((A32*100+C32)-(A30*100+C30))*E31)</f>
        <v>425.87490800000006</v>
      </c>
      <c r="V32" s="12"/>
      <c r="X32" s="2"/>
      <c r="Y32" s="2"/>
    </row>
    <row r="33" spans="1:25" x14ac:dyDescent="0.2">
      <c r="A33" s="152"/>
      <c r="B33" s="121"/>
      <c r="C33" s="122"/>
      <c r="D33" s="123"/>
      <c r="E33" s="121">
        <v>2.64E-2</v>
      </c>
      <c r="F33" s="125"/>
      <c r="G33" s="125"/>
      <c r="H33" s="125"/>
      <c r="I33" s="130"/>
      <c r="J33" s="134"/>
      <c r="K33" s="130"/>
      <c r="L33" s="130"/>
      <c r="M33" s="30"/>
      <c r="N33" s="30"/>
      <c r="O33" s="131"/>
      <c r="P33" s="131"/>
      <c r="Q33" s="132"/>
      <c r="R33" s="125"/>
      <c r="S33" s="10">
        <f>IF(C34="","",(A34*100+C34)-(A32*100+C32))</f>
        <v>40</v>
      </c>
      <c r="T33" s="125"/>
      <c r="U33" s="155"/>
      <c r="V33" s="12"/>
      <c r="X33" s="2"/>
      <c r="Y33" s="2"/>
    </row>
    <row r="34" spans="1:25" x14ac:dyDescent="0.2">
      <c r="A34" s="152">
        <v>2</v>
      </c>
      <c r="B34" s="135" t="s">
        <v>19</v>
      </c>
      <c r="C34" s="122">
        <v>90</v>
      </c>
      <c r="D34" s="123">
        <v>8</v>
      </c>
      <c r="E34" s="133"/>
      <c r="F34" s="125"/>
      <c r="G34" s="125"/>
      <c r="H34" s="125" t="s">
        <v>41</v>
      </c>
      <c r="I34" s="130">
        <v>433.82</v>
      </c>
      <c r="J34" s="134">
        <v>426.94</v>
      </c>
      <c r="K34" s="130">
        <v>6.86</v>
      </c>
      <c r="L34" s="126">
        <v>433.9</v>
      </c>
      <c r="M34" s="128">
        <f>IF(E33="",M32+I34-I32,ROUND(U34,2))</f>
        <v>426.93</v>
      </c>
      <c r="N34" s="30">
        <f>ABS(M34-J34)</f>
        <v>9.9999999999909051E-3</v>
      </c>
      <c r="O34" s="128">
        <f>IF(C34="","",I34-M34)</f>
        <v>6.8899999999999864</v>
      </c>
      <c r="P34" s="128">
        <f>ABS(K34-O34)</f>
        <v>2.9999999999986038E-2</v>
      </c>
      <c r="Q34" s="129">
        <f>IF(C34="","",L34-J34-(D34/12))</f>
        <v>6.2933333333333126</v>
      </c>
      <c r="R34" s="125"/>
      <c r="S34" s="10"/>
      <c r="T34" s="125"/>
      <c r="U34" s="155">
        <f>IF(C34="","",U32+((A34*100+C34)-(A32*100+C32))*E33)</f>
        <v>426.93090800000004</v>
      </c>
      <c r="V34" s="12"/>
      <c r="X34" s="2"/>
      <c r="Y34" s="2"/>
    </row>
    <row r="35" spans="1:25" x14ac:dyDescent="0.2">
      <c r="A35" s="152"/>
      <c r="B35" s="121"/>
      <c r="C35" s="122"/>
      <c r="D35" s="123"/>
      <c r="E35" s="121">
        <v>2.64E-2</v>
      </c>
      <c r="F35" s="125"/>
      <c r="G35" s="125"/>
      <c r="H35" s="125"/>
      <c r="I35" s="130"/>
      <c r="J35" s="134"/>
      <c r="K35" s="130"/>
      <c r="L35" s="130"/>
      <c r="M35" s="30"/>
      <c r="N35" s="30"/>
      <c r="O35" s="131"/>
      <c r="P35" s="131"/>
      <c r="Q35" s="132"/>
      <c r="R35" s="125"/>
      <c r="S35" s="10">
        <f>IF(C36="","",(A36*100+C36)-(A34*100+C34))</f>
        <v>14.410000000000025</v>
      </c>
      <c r="T35" s="125"/>
      <c r="U35" s="155"/>
      <c r="V35" s="12"/>
      <c r="X35" s="2"/>
      <c r="Y35" s="2"/>
    </row>
    <row r="36" spans="1:25" x14ac:dyDescent="0.2">
      <c r="A36" s="152">
        <v>3</v>
      </c>
      <c r="B36" s="135" t="s">
        <v>19</v>
      </c>
      <c r="C36" s="122">
        <v>4.41</v>
      </c>
      <c r="D36" s="123">
        <v>8</v>
      </c>
      <c r="E36" s="133"/>
      <c r="F36" s="125"/>
      <c r="G36" s="125" t="s">
        <v>53</v>
      </c>
      <c r="H36" s="125" t="s">
        <v>41</v>
      </c>
      <c r="I36" s="130">
        <v>434.25</v>
      </c>
      <c r="J36" s="134">
        <v>427.32</v>
      </c>
      <c r="K36" s="126">
        <v>6.93</v>
      </c>
      <c r="L36" s="130">
        <v>434.2</v>
      </c>
      <c r="M36" s="128">
        <f>IF(E35="",M34+I36-I34,ROUND(U36,2))</f>
        <v>427.31</v>
      </c>
      <c r="N36" s="30">
        <f>ABS(M36-J36)</f>
        <v>9.9999999999909051E-3</v>
      </c>
      <c r="O36" s="128">
        <f>IF(C36="","",I36-M36)</f>
        <v>6.9399999999999977</v>
      </c>
      <c r="P36" s="128">
        <f>ABS(K36-O36)</f>
        <v>9.9999999999980105E-3</v>
      </c>
      <c r="Q36" s="129">
        <f>IF(C36="","",L36-J36-(D36/12))</f>
        <v>6.2133333333333285</v>
      </c>
      <c r="R36" s="125"/>
      <c r="S36" s="10"/>
      <c r="T36" s="125"/>
      <c r="U36" s="155">
        <f>IF(C36="","",U34+((A36*100+C36)-(A34*100+C34))*E35)</f>
        <v>427.31133200000005</v>
      </c>
      <c r="V36" s="12"/>
      <c r="X36" s="2"/>
      <c r="Y36" s="2"/>
    </row>
    <row r="37" spans="1:25" x14ac:dyDescent="0.2">
      <c r="A37" s="152"/>
      <c r="B37" s="121"/>
      <c r="C37" s="122"/>
      <c r="D37" s="123"/>
      <c r="E37" s="121">
        <v>2.64E-2</v>
      </c>
      <c r="F37" s="125"/>
      <c r="G37" s="125"/>
      <c r="H37" s="125"/>
      <c r="I37" s="130"/>
      <c r="J37" s="134"/>
      <c r="K37" s="130"/>
      <c r="L37" s="130"/>
      <c r="M37" s="30"/>
      <c r="N37" s="30"/>
      <c r="O37" s="131"/>
      <c r="P37" s="131"/>
      <c r="Q37" s="132"/>
      <c r="R37" s="125"/>
      <c r="S37" s="10">
        <f>IF(C38="","",(A38*100+C38)-(A36*100+C36))</f>
        <v>51.029999999999973</v>
      </c>
      <c r="T37" s="125"/>
      <c r="U37" s="155"/>
      <c r="V37" s="12"/>
      <c r="X37" s="2"/>
      <c r="Y37" s="2"/>
    </row>
    <row r="38" spans="1:25" x14ac:dyDescent="0.2">
      <c r="A38" s="152">
        <v>3</v>
      </c>
      <c r="B38" s="135" t="s">
        <v>19</v>
      </c>
      <c r="C38" s="122">
        <v>55.44</v>
      </c>
      <c r="D38" s="123">
        <v>8</v>
      </c>
      <c r="E38" s="133"/>
      <c r="F38" s="125"/>
      <c r="G38" s="125" t="s">
        <v>54</v>
      </c>
      <c r="H38" s="125" t="s">
        <v>41</v>
      </c>
      <c r="I38" s="130">
        <v>435.55</v>
      </c>
      <c r="J38" s="134">
        <v>428.67</v>
      </c>
      <c r="K38" s="130">
        <v>6.88</v>
      </c>
      <c r="L38" s="126">
        <v>435.7</v>
      </c>
      <c r="M38" s="128">
        <f>IF(E37="",M36+I38-I36,ROUND(U38,2))</f>
        <v>428.66</v>
      </c>
      <c r="N38" s="30">
        <f>ABS(M38-J38)</f>
        <v>9.9999999999909051E-3</v>
      </c>
      <c r="O38" s="128">
        <f>IF(C38="","",I38-M38)</f>
        <v>6.8899999999999864</v>
      </c>
      <c r="P38" s="128">
        <f>ABS(K38-O38)</f>
        <v>9.9999999999864642E-3</v>
      </c>
      <c r="Q38" s="129">
        <f>IF(C38="","",L38-J38-(D38/12))</f>
        <v>6.3633333333333058</v>
      </c>
      <c r="R38" s="125"/>
      <c r="S38" s="10"/>
      <c r="T38" s="125"/>
      <c r="U38" s="155">
        <f>IF(C38="","",U36+((A38*100+C38)-(A36*100+C36))*E37)</f>
        <v>428.65852400000006</v>
      </c>
      <c r="V38" s="12"/>
      <c r="X38" s="2"/>
      <c r="Y38" s="2"/>
    </row>
    <row r="39" spans="1:25" x14ac:dyDescent="0.2">
      <c r="A39" s="152"/>
      <c r="B39" s="135"/>
      <c r="C39" s="122"/>
      <c r="D39" s="123"/>
      <c r="E39" s="121">
        <v>2.64E-2</v>
      </c>
      <c r="F39" s="125"/>
      <c r="G39" s="125"/>
      <c r="H39" s="125"/>
      <c r="I39" s="130"/>
      <c r="J39" s="134"/>
      <c r="K39" s="130"/>
      <c r="L39" s="130"/>
      <c r="M39" s="30"/>
      <c r="N39" s="30"/>
      <c r="O39" s="131"/>
      <c r="P39" s="131"/>
      <c r="Q39" s="132"/>
      <c r="R39" s="125"/>
      <c r="S39" s="10">
        <f>IF(C40="","",(A40*100+C40)-(A38*100+C38))</f>
        <v>35.009999999999991</v>
      </c>
      <c r="T39" s="125"/>
      <c r="U39" s="155"/>
      <c r="V39" s="12"/>
      <c r="X39" s="2"/>
      <c r="Y39" s="2"/>
    </row>
    <row r="40" spans="1:25" x14ac:dyDescent="0.2">
      <c r="A40" s="152">
        <v>3</v>
      </c>
      <c r="B40" s="135" t="s">
        <v>19</v>
      </c>
      <c r="C40" s="122">
        <v>90.45</v>
      </c>
      <c r="D40" s="137">
        <v>8</v>
      </c>
      <c r="E40" s="133"/>
      <c r="F40" s="125" t="s">
        <v>55</v>
      </c>
      <c r="G40" s="125" t="s">
        <v>56</v>
      </c>
      <c r="H40" s="125" t="s">
        <v>41</v>
      </c>
      <c r="I40" s="130">
        <v>436.56</v>
      </c>
      <c r="J40" s="134">
        <v>429.6</v>
      </c>
      <c r="K40" s="126">
        <v>6.96</v>
      </c>
      <c r="L40" s="130">
        <v>436.8</v>
      </c>
      <c r="M40" s="128">
        <f>IF(E39="",M38+I40-I38,ROUND(U40,2))</f>
        <v>429.58</v>
      </c>
      <c r="N40" s="30">
        <f>ABS(M40-J40)</f>
        <v>2.0000000000038654E-2</v>
      </c>
      <c r="O40" s="128">
        <f>IF(C40="","",I40-M40)</f>
        <v>6.9800000000000182</v>
      </c>
      <c r="P40" s="128">
        <f>ABS(K40-O40)</f>
        <v>2.0000000000018225E-2</v>
      </c>
      <c r="Q40" s="129">
        <f>IF(C40="","",L40-J40-(D40/12))</f>
        <v>6.5333333333333217</v>
      </c>
      <c r="R40" s="125"/>
      <c r="S40" s="10"/>
      <c r="T40" s="125"/>
      <c r="U40" s="155">
        <f>IF(C40="","",U38+((A40*100+C40)-(A38*100+C38))*E39)</f>
        <v>429.58278800000005</v>
      </c>
      <c r="V40" s="12"/>
      <c r="X40" s="2"/>
      <c r="Y40" s="2"/>
    </row>
    <row r="41" spans="1:25" ht="13.5" thickBot="1" x14ac:dyDescent="0.25">
      <c r="A41" s="157"/>
      <c r="B41" s="138"/>
      <c r="C41" s="139"/>
      <c r="D41" s="158"/>
      <c r="E41" s="140">
        <v>2.64E-2</v>
      </c>
      <c r="F41" s="159"/>
      <c r="G41" s="141"/>
      <c r="H41" s="142"/>
      <c r="I41" s="143"/>
      <c r="J41" s="143"/>
      <c r="K41" s="143"/>
      <c r="L41" s="143"/>
      <c r="M41" s="144"/>
      <c r="N41" s="160"/>
      <c r="O41" s="145"/>
      <c r="P41" s="146"/>
      <c r="Q41" s="147"/>
      <c r="R41" s="13"/>
      <c r="S41" s="11"/>
      <c r="T41" s="13"/>
      <c r="U41" s="161"/>
      <c r="V41" s="12"/>
      <c r="W41" s="5"/>
      <c r="X41" s="4"/>
      <c r="Y41" s="4"/>
    </row>
    <row r="42" spans="1:25" x14ac:dyDescent="0.2">
      <c r="A42" s="4"/>
      <c r="B42" s="13"/>
      <c r="C42" s="14"/>
      <c r="D42" s="15"/>
      <c r="E42" s="4"/>
      <c r="F42" s="16"/>
      <c r="G42" s="13"/>
      <c r="H42" s="17"/>
      <c r="I42" s="18"/>
      <c r="J42" s="18"/>
      <c r="K42" s="18"/>
      <c r="L42" s="18"/>
      <c r="M42" s="18"/>
      <c r="N42" s="4"/>
      <c r="O42" s="19"/>
      <c r="P42" s="19"/>
      <c r="Q42" s="18"/>
      <c r="R42" s="4"/>
      <c r="S42" s="11"/>
      <c r="T42" s="4"/>
      <c r="U42" s="12"/>
      <c r="V42" s="12"/>
      <c r="W42" s="5"/>
      <c r="X42" s="5"/>
      <c r="Y42" s="5"/>
    </row>
    <row r="43" spans="1:25" x14ac:dyDescent="0.2">
      <c r="A43" s="4"/>
      <c r="B43" s="13"/>
      <c r="C43" s="14"/>
      <c r="D43" s="15"/>
      <c r="E43" s="4"/>
      <c r="F43" s="16"/>
      <c r="G43" s="13"/>
      <c r="H43" s="17"/>
      <c r="I43" s="18"/>
      <c r="J43" s="18"/>
      <c r="K43" s="18"/>
      <c r="L43" s="18"/>
      <c r="M43" s="18"/>
      <c r="N43" s="4"/>
      <c r="O43" s="19"/>
      <c r="P43" s="19"/>
      <c r="Q43" s="18"/>
      <c r="R43" s="4"/>
      <c r="S43" s="11"/>
      <c r="T43" s="4"/>
      <c r="U43" s="12"/>
      <c r="V43" s="12"/>
      <c r="W43" s="5"/>
      <c r="X43" s="5"/>
      <c r="Y43" s="5"/>
    </row>
    <row r="44" spans="1:25" x14ac:dyDescent="0.2">
      <c r="A44" s="4"/>
      <c r="B44" s="13"/>
      <c r="C44" s="14"/>
      <c r="D44" s="20"/>
      <c r="E44" s="4"/>
      <c r="F44" s="21"/>
      <c r="G44" s="13"/>
      <c r="H44" s="17"/>
      <c r="I44" s="18"/>
      <c r="J44" s="18"/>
      <c r="K44" s="18"/>
      <c r="L44" s="18"/>
      <c r="M44" s="11"/>
      <c r="N44" s="4"/>
      <c r="O44" s="17"/>
      <c r="P44" s="17"/>
      <c r="Q44" s="11"/>
      <c r="R44" s="4"/>
      <c r="S44" s="11"/>
      <c r="T44" s="4"/>
      <c r="U44" s="12"/>
      <c r="V44" s="12"/>
      <c r="W44" s="5"/>
      <c r="X44" s="5"/>
      <c r="Y44" s="5"/>
    </row>
    <row r="45" spans="1:25" x14ac:dyDescent="0.2">
      <c r="A45" s="4"/>
      <c r="B45" s="22"/>
      <c r="C45" s="14"/>
      <c r="D45" s="20"/>
      <c r="E45" s="4"/>
      <c r="F45" s="23"/>
      <c r="G45" s="13"/>
      <c r="H45" s="17"/>
      <c r="I45" s="18"/>
      <c r="J45" s="18"/>
      <c r="K45" s="18"/>
      <c r="L45" s="18"/>
      <c r="M45" s="18"/>
      <c r="N45" s="4"/>
      <c r="O45" s="17"/>
      <c r="P45" s="17"/>
      <c r="Q45" s="18"/>
      <c r="R45" s="4"/>
      <c r="S45" s="11"/>
      <c r="T45" s="4"/>
      <c r="U45" s="12"/>
      <c r="V45" s="12"/>
      <c r="W45" s="5"/>
      <c r="X45" s="5"/>
      <c r="Y45" s="5"/>
    </row>
    <row r="46" spans="1:25" ht="12.75" customHeight="1" x14ac:dyDescent="0.35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4"/>
      <c r="S46" s="4"/>
      <c r="T46" s="4"/>
      <c r="U46" s="12"/>
      <c r="V46" s="12"/>
      <c r="W46" s="5"/>
      <c r="X46" s="5"/>
      <c r="Y46" s="5"/>
    </row>
    <row r="47" spans="1:25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4"/>
      <c r="S47" s="4"/>
      <c r="T47" s="4"/>
      <c r="U47" s="12"/>
      <c r="V47" s="12"/>
      <c r="W47" s="5"/>
      <c r="X47" s="5"/>
      <c r="Y47" s="5"/>
    </row>
    <row r="48" spans="1:25" x14ac:dyDescent="0.2">
      <c r="A48" s="25"/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7"/>
      <c r="S48" s="26"/>
      <c r="T48" s="4"/>
      <c r="U48" s="26"/>
      <c r="V48" s="26"/>
      <c r="W48" s="5"/>
      <c r="X48" s="5"/>
      <c r="Y48" s="5"/>
    </row>
    <row r="49" spans="1:25" x14ac:dyDescent="0.2">
      <c r="A49" s="25"/>
      <c r="B49" s="25"/>
      <c r="C49" s="25"/>
      <c r="D49" s="28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7"/>
      <c r="S49" s="26"/>
      <c r="T49" s="4"/>
      <c r="U49" s="4"/>
      <c r="V49" s="4"/>
      <c r="W49" s="5"/>
      <c r="X49" s="5"/>
      <c r="Y49" s="5"/>
    </row>
    <row r="50" spans="1:25" x14ac:dyDescent="0.2">
      <c r="A50" s="4"/>
      <c r="B50" s="13"/>
      <c r="C50" s="14"/>
      <c r="D50" s="17"/>
      <c r="E50" s="5"/>
      <c r="F50" s="29"/>
      <c r="G50" s="13"/>
      <c r="H50" s="17"/>
      <c r="I50" s="30"/>
      <c r="J50" s="30"/>
      <c r="K50" s="17"/>
      <c r="L50" s="17"/>
      <c r="M50" s="18"/>
      <c r="N50" s="5"/>
      <c r="O50" s="31"/>
      <c r="P50" s="31"/>
      <c r="Q50" s="18"/>
      <c r="R50" s="4"/>
      <c r="S50" s="32"/>
      <c r="T50" s="4"/>
      <c r="U50" s="33"/>
      <c r="V50" s="33"/>
      <c r="W50" s="5"/>
      <c r="X50" s="5"/>
      <c r="Y50" s="5"/>
    </row>
    <row r="51" spans="1:25" x14ac:dyDescent="0.2">
      <c r="A51" s="4"/>
      <c r="B51" s="13"/>
      <c r="C51" s="14"/>
      <c r="D51" s="20"/>
      <c r="E51" s="4"/>
      <c r="F51" s="21"/>
      <c r="G51" s="13"/>
      <c r="H51" s="17"/>
      <c r="I51" s="18"/>
      <c r="J51" s="18"/>
      <c r="K51" s="17"/>
      <c r="L51" s="17"/>
      <c r="M51" s="11"/>
      <c r="N51" s="4"/>
      <c r="O51" s="17"/>
      <c r="P51" s="17"/>
      <c r="Q51" s="11"/>
      <c r="R51" s="4"/>
      <c r="S51" s="11"/>
      <c r="T51" s="4"/>
      <c r="U51" s="12"/>
      <c r="V51" s="12"/>
      <c r="W51" s="5"/>
      <c r="X51" s="5"/>
      <c r="Y51" s="5"/>
    </row>
    <row r="52" spans="1:25" x14ac:dyDescent="0.2">
      <c r="A52" s="4"/>
      <c r="B52" s="13"/>
      <c r="C52" s="14"/>
      <c r="D52" s="20"/>
      <c r="E52" s="4"/>
      <c r="F52" s="21"/>
      <c r="G52" s="13"/>
      <c r="H52" s="17"/>
      <c r="I52" s="18"/>
      <c r="J52" s="18"/>
      <c r="K52" s="17"/>
      <c r="L52" s="17"/>
      <c r="M52" s="18"/>
      <c r="N52" s="34"/>
      <c r="O52" s="17"/>
      <c r="P52" s="17"/>
      <c r="Q52" s="18"/>
      <c r="R52" s="4"/>
      <c r="S52" s="11"/>
      <c r="T52" s="4"/>
      <c r="U52" s="12"/>
      <c r="V52" s="12"/>
      <c r="W52" s="5"/>
      <c r="X52" s="5"/>
      <c r="Y52" s="5"/>
    </row>
    <row r="53" spans="1:25" x14ac:dyDescent="0.2">
      <c r="A53" s="4"/>
      <c r="B53" s="13"/>
      <c r="C53" s="14"/>
      <c r="D53" s="20"/>
      <c r="E53" s="4"/>
      <c r="F53" s="21"/>
      <c r="G53" s="13"/>
      <c r="H53" s="17"/>
      <c r="I53" s="18"/>
      <c r="J53" s="18"/>
      <c r="K53" s="18"/>
      <c r="L53" s="18"/>
      <c r="M53" s="11"/>
      <c r="N53" s="4"/>
      <c r="O53" s="17"/>
      <c r="P53" s="17"/>
      <c r="Q53" s="11"/>
      <c r="R53" s="4"/>
      <c r="S53" s="11"/>
      <c r="T53" s="4"/>
      <c r="U53" s="12"/>
      <c r="V53" s="12"/>
      <c r="W53" s="5"/>
      <c r="X53" s="5"/>
      <c r="Y53" s="5"/>
    </row>
    <row r="54" spans="1:25" x14ac:dyDescent="0.2">
      <c r="A54" s="4"/>
      <c r="B54" s="13"/>
      <c r="C54" s="14"/>
      <c r="D54" s="20"/>
      <c r="E54" s="4"/>
      <c r="F54" s="23"/>
      <c r="G54" s="13"/>
      <c r="H54" s="17"/>
      <c r="I54" s="18"/>
      <c r="J54" s="18"/>
      <c r="K54" s="18"/>
      <c r="L54" s="18"/>
      <c r="M54" s="18"/>
      <c r="N54" s="4"/>
      <c r="O54" s="17"/>
      <c r="P54" s="17"/>
      <c r="Q54" s="18"/>
      <c r="R54" s="4"/>
      <c r="S54" s="11"/>
      <c r="T54" s="4"/>
      <c r="U54" s="12"/>
      <c r="V54" s="12"/>
      <c r="W54" s="5"/>
      <c r="X54" s="5"/>
      <c r="Y54" s="5"/>
    </row>
    <row r="55" spans="1:25" x14ac:dyDescent="0.2">
      <c r="A55" s="4"/>
      <c r="B55" s="13"/>
      <c r="C55" s="14"/>
      <c r="D55" s="23"/>
      <c r="E55" s="4"/>
      <c r="F55" s="21"/>
      <c r="G55" s="13"/>
      <c r="H55" s="17"/>
      <c r="I55" s="18"/>
      <c r="J55" s="18"/>
      <c r="K55" s="18"/>
      <c r="L55" s="18"/>
      <c r="M55" s="11"/>
      <c r="N55" s="4"/>
      <c r="O55" s="17"/>
      <c r="P55" s="17"/>
      <c r="Q55" s="11"/>
      <c r="R55" s="4"/>
      <c r="S55" s="11"/>
      <c r="T55" s="4"/>
      <c r="U55" s="12"/>
      <c r="V55" s="12"/>
      <c r="W55" s="5"/>
      <c r="X55" s="5"/>
      <c r="Y55" s="5"/>
    </row>
    <row r="56" spans="1:25" x14ac:dyDescent="0.2">
      <c r="A56" s="4"/>
      <c r="B56" s="13"/>
      <c r="C56" s="14"/>
      <c r="D56" s="23"/>
      <c r="E56" s="4"/>
      <c r="F56" s="23"/>
      <c r="G56" s="13"/>
      <c r="H56" s="17"/>
      <c r="I56" s="18"/>
      <c r="J56" s="18"/>
      <c r="K56" s="18"/>
      <c r="L56" s="18"/>
      <c r="M56" s="18"/>
      <c r="N56" s="4"/>
      <c r="O56" s="17"/>
      <c r="P56" s="17"/>
      <c r="Q56" s="18"/>
      <c r="R56" s="4"/>
      <c r="S56" s="11"/>
      <c r="T56" s="4"/>
      <c r="U56" s="12"/>
      <c r="V56" s="12"/>
      <c r="W56" s="5"/>
      <c r="X56" s="5"/>
      <c r="Y56" s="5"/>
    </row>
    <row r="57" spans="1:25" ht="12.75" customHeight="1" x14ac:dyDescent="0.35">
      <c r="A57" s="24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4"/>
      <c r="S57" s="4"/>
      <c r="T57" s="4"/>
      <c r="U57" s="4"/>
      <c r="V57" s="4"/>
      <c r="W57" s="5"/>
      <c r="X57" s="5"/>
      <c r="Y57" s="5"/>
    </row>
    <row r="58" spans="1:2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4"/>
      <c r="S58" s="4"/>
      <c r="T58" s="4"/>
      <c r="U58" s="4"/>
      <c r="V58" s="4"/>
      <c r="W58" s="5"/>
      <c r="X58" s="5"/>
      <c r="Y58" s="5"/>
    </row>
    <row r="59" spans="1:2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4"/>
      <c r="S59" s="4"/>
      <c r="T59" s="4"/>
      <c r="U59" s="4"/>
      <c r="V59" s="4"/>
      <c r="W59" s="5"/>
      <c r="X59" s="5"/>
      <c r="Y59" s="5"/>
    </row>
    <row r="60" spans="1:25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5"/>
      <c r="S60" s="4"/>
      <c r="T60" s="4"/>
      <c r="U60" s="4"/>
      <c r="V60" s="4"/>
      <c r="W60" s="5"/>
      <c r="X60" s="5"/>
      <c r="Y60" s="5"/>
    </row>
    <row r="61" spans="1:25" x14ac:dyDescent="0.2">
      <c r="A61" s="36"/>
      <c r="B61" s="37"/>
      <c r="C61" s="37"/>
      <c r="D61" s="38"/>
      <c r="E61" s="37"/>
      <c r="F61" s="39"/>
      <c r="G61" s="40"/>
      <c r="H61" s="23"/>
      <c r="I61" s="23"/>
      <c r="J61" s="23"/>
      <c r="K61" s="23"/>
      <c r="L61" s="23"/>
      <c r="M61" s="23"/>
      <c r="N61" s="39"/>
      <c r="O61" s="38"/>
      <c r="P61" s="38"/>
      <c r="Q61" s="40"/>
      <c r="R61" s="5"/>
      <c r="S61" s="4"/>
      <c r="T61" s="4"/>
      <c r="U61" s="41"/>
      <c r="V61" s="41"/>
      <c r="W61" s="5"/>
      <c r="X61" s="5"/>
      <c r="Y61" s="5"/>
    </row>
    <row r="62" spans="1:25" x14ac:dyDescent="0.2">
      <c r="A62" s="36"/>
      <c r="B62" s="37"/>
      <c r="C62" s="23"/>
      <c r="D62" s="38"/>
      <c r="E62" s="37"/>
      <c r="F62" s="39"/>
      <c r="G62" s="40"/>
      <c r="H62" s="23"/>
      <c r="I62" s="23"/>
      <c r="J62" s="23"/>
      <c r="K62" s="23"/>
      <c r="L62" s="23"/>
      <c r="M62" s="23"/>
      <c r="N62" s="39"/>
      <c r="O62" s="40"/>
      <c r="P62" s="40"/>
      <c r="Q62" s="40"/>
      <c r="R62" s="5"/>
      <c r="S62" s="4"/>
      <c r="T62" s="4"/>
      <c r="U62" s="4"/>
      <c r="V62" s="4"/>
      <c r="W62" s="5"/>
      <c r="X62" s="5"/>
      <c r="Y62" s="5"/>
    </row>
    <row r="63" spans="1:25" x14ac:dyDescent="0.2">
      <c r="A63" s="36"/>
      <c r="B63" s="23"/>
      <c r="C63" s="23"/>
      <c r="D63" s="42"/>
      <c r="E63" s="37"/>
      <c r="F63" s="43"/>
      <c r="G63" s="44"/>
      <c r="H63" s="45"/>
      <c r="I63" s="46"/>
      <c r="J63" s="46"/>
      <c r="K63" s="46"/>
      <c r="L63" s="46"/>
      <c r="M63" s="47"/>
      <c r="N63" s="39"/>
      <c r="O63" s="48"/>
      <c r="P63" s="48"/>
      <c r="Q63" s="40"/>
      <c r="R63" s="4"/>
      <c r="S63" s="4"/>
      <c r="T63" s="5"/>
      <c r="U63" s="4"/>
      <c r="V63" s="4"/>
      <c r="W63" s="5"/>
      <c r="X63" s="5"/>
      <c r="Y63" s="5"/>
    </row>
    <row r="64" spans="1:2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4"/>
      <c r="S64" s="49"/>
      <c r="T64" s="4"/>
      <c r="U64" s="4"/>
      <c r="V64" s="4"/>
      <c r="W64" s="5"/>
      <c r="X64" s="5"/>
      <c r="Y64" s="5"/>
    </row>
    <row r="65" spans="1:25" x14ac:dyDescent="0.2">
      <c r="A65" s="25"/>
      <c r="B65" s="25"/>
      <c r="C65" s="25"/>
      <c r="D65" s="2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7"/>
      <c r="S65" s="26"/>
      <c r="T65" s="4"/>
      <c r="U65" s="26"/>
      <c r="V65" s="26"/>
      <c r="W65" s="5"/>
      <c r="X65" s="5"/>
      <c r="Y65" s="5"/>
    </row>
    <row r="66" spans="1:25" x14ac:dyDescent="0.2">
      <c r="A66" s="25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7"/>
      <c r="S66" s="26"/>
      <c r="T66" s="4"/>
      <c r="U66" s="26"/>
      <c r="V66" s="26"/>
      <c r="W66" s="5"/>
      <c r="X66" s="5"/>
      <c r="Y66" s="5"/>
    </row>
    <row r="67" spans="1:25" x14ac:dyDescent="0.2">
      <c r="A67" s="25"/>
      <c r="B67" s="25"/>
      <c r="C67" s="25"/>
      <c r="D67" s="28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7"/>
      <c r="S67" s="26"/>
      <c r="T67" s="4"/>
      <c r="U67" s="4"/>
      <c r="V67" s="4"/>
      <c r="W67" s="5"/>
      <c r="X67" s="5"/>
      <c r="Y67" s="5"/>
    </row>
    <row r="68" spans="1:25" ht="15.75" customHeight="1" x14ac:dyDescent="0.2">
      <c r="A68" s="4"/>
      <c r="B68" s="13"/>
      <c r="C68" s="14"/>
      <c r="D68" s="15"/>
      <c r="E68" s="4"/>
      <c r="F68" s="16"/>
      <c r="G68" s="13"/>
      <c r="H68" s="17"/>
      <c r="I68" s="18"/>
      <c r="J68" s="18"/>
      <c r="K68" s="18"/>
      <c r="L68" s="18"/>
      <c r="M68" s="18"/>
      <c r="N68" s="34"/>
      <c r="O68" s="50"/>
      <c r="P68" s="50"/>
      <c r="Q68" s="51"/>
      <c r="R68" s="4"/>
      <c r="S68" s="11"/>
      <c r="T68" s="4"/>
      <c r="U68" s="33"/>
      <c r="V68" s="33"/>
      <c r="W68" s="5"/>
      <c r="X68" s="5"/>
      <c r="Y68" s="5"/>
    </row>
    <row r="69" spans="1:25" x14ac:dyDescent="0.2">
      <c r="A69" s="4"/>
      <c r="B69" s="13"/>
      <c r="C69" s="14"/>
      <c r="D69" s="20"/>
      <c r="E69" s="4"/>
      <c r="F69" s="21"/>
      <c r="G69" s="13"/>
      <c r="H69" s="17"/>
      <c r="I69" s="18"/>
      <c r="J69" s="18"/>
      <c r="K69" s="18"/>
      <c r="L69" s="18"/>
      <c r="M69" s="11"/>
      <c r="N69" s="4"/>
      <c r="O69" s="17"/>
      <c r="P69" s="17"/>
      <c r="Q69" s="11"/>
      <c r="R69" s="4"/>
      <c r="S69" s="11"/>
      <c r="T69" s="4"/>
      <c r="U69" s="12"/>
      <c r="V69" s="12"/>
      <c r="W69" s="5"/>
      <c r="X69" s="5"/>
      <c r="Y69" s="5"/>
    </row>
    <row r="70" spans="1:25" x14ac:dyDescent="0.2">
      <c r="A70" s="4"/>
      <c r="B70" s="13"/>
      <c r="C70" s="14"/>
      <c r="D70" s="20"/>
      <c r="E70" s="4"/>
      <c r="F70" s="21"/>
      <c r="G70" s="13"/>
      <c r="H70" s="17"/>
      <c r="I70" s="18"/>
      <c r="J70" s="18"/>
      <c r="K70" s="18"/>
      <c r="L70" s="18"/>
      <c r="M70" s="18"/>
      <c r="N70" s="4"/>
      <c r="O70" s="17"/>
      <c r="P70" s="17"/>
      <c r="Q70" s="18"/>
      <c r="R70" s="4"/>
      <c r="S70" s="11"/>
      <c r="T70" s="4"/>
      <c r="U70" s="12"/>
      <c r="V70" s="12"/>
      <c r="W70" s="5"/>
      <c r="X70" s="5"/>
      <c r="Y70" s="5"/>
    </row>
    <row r="71" spans="1:25" x14ac:dyDescent="0.2">
      <c r="A71" s="4"/>
      <c r="B71" s="13"/>
      <c r="C71" s="14"/>
      <c r="D71" s="20"/>
      <c r="E71" s="4"/>
      <c r="F71" s="21"/>
      <c r="G71" s="13"/>
      <c r="H71" s="17"/>
      <c r="I71" s="18"/>
      <c r="J71" s="18"/>
      <c r="K71" s="18"/>
      <c r="L71" s="18"/>
      <c r="M71" s="11"/>
      <c r="N71" s="4"/>
      <c r="O71" s="17"/>
      <c r="P71" s="17"/>
      <c r="Q71" s="11"/>
      <c r="R71" s="4"/>
      <c r="S71" s="11"/>
      <c r="T71" s="4"/>
      <c r="U71" s="12"/>
      <c r="V71" s="12"/>
      <c r="W71" s="5"/>
      <c r="X71" s="5"/>
      <c r="Y71" s="5"/>
    </row>
    <row r="72" spans="1:25" x14ac:dyDescent="0.2">
      <c r="A72" s="4"/>
      <c r="B72" s="13"/>
      <c r="C72" s="14"/>
      <c r="D72" s="20"/>
      <c r="E72" s="4"/>
      <c r="F72" s="21"/>
      <c r="G72" s="13"/>
      <c r="H72" s="17"/>
      <c r="I72" s="18"/>
      <c r="J72" s="18"/>
      <c r="K72" s="18"/>
      <c r="L72" s="18"/>
      <c r="M72" s="18"/>
      <c r="N72" s="4"/>
      <c r="O72" s="17"/>
      <c r="P72" s="17"/>
      <c r="Q72" s="18"/>
      <c r="R72" s="4"/>
      <c r="S72" s="11"/>
      <c r="T72" s="4"/>
      <c r="U72" s="12"/>
      <c r="V72" s="12"/>
      <c r="W72" s="5"/>
      <c r="X72" s="5"/>
      <c r="Y72" s="5"/>
    </row>
    <row r="73" spans="1:25" x14ac:dyDescent="0.2">
      <c r="A73" s="4"/>
      <c r="B73" s="13"/>
      <c r="C73" s="14"/>
      <c r="D73" s="20"/>
      <c r="E73" s="4"/>
      <c r="F73" s="21"/>
      <c r="G73" s="13"/>
      <c r="H73" s="17"/>
      <c r="I73" s="18"/>
      <c r="J73" s="18"/>
      <c r="K73" s="18"/>
      <c r="L73" s="18"/>
      <c r="M73" s="11"/>
      <c r="N73" s="4"/>
      <c r="O73" s="17"/>
      <c r="P73" s="17"/>
      <c r="Q73" s="11"/>
      <c r="R73" s="4"/>
      <c r="S73" s="11"/>
      <c r="T73" s="4"/>
      <c r="U73" s="12"/>
      <c r="V73" s="12"/>
      <c r="W73" s="5"/>
      <c r="X73" s="5"/>
      <c r="Y73" s="5"/>
    </row>
    <row r="74" spans="1:25" x14ac:dyDescent="0.2">
      <c r="A74" s="4"/>
      <c r="B74" s="13"/>
      <c r="C74" s="14"/>
      <c r="D74" s="20"/>
      <c r="E74" s="4"/>
      <c r="F74" s="23"/>
      <c r="G74" s="13"/>
      <c r="H74" s="17"/>
      <c r="I74" s="18"/>
      <c r="J74" s="18"/>
      <c r="K74" s="18"/>
      <c r="L74" s="18"/>
      <c r="M74" s="18"/>
      <c r="N74" s="4"/>
      <c r="O74" s="17"/>
      <c r="P74" s="17"/>
      <c r="Q74" s="18"/>
      <c r="R74" s="4"/>
      <c r="S74" s="11"/>
      <c r="T74" s="4"/>
      <c r="U74" s="12"/>
      <c r="V74" s="12"/>
      <c r="W74" s="5"/>
      <c r="X74" s="5"/>
      <c r="Y74" s="5"/>
    </row>
    <row r="75" spans="1:25" x14ac:dyDescent="0.2">
      <c r="A75" s="4"/>
      <c r="B75" s="13"/>
      <c r="C75" s="14"/>
      <c r="D75" s="23"/>
      <c r="E75" s="4"/>
      <c r="F75" s="21"/>
      <c r="G75" s="13"/>
      <c r="H75" s="17"/>
      <c r="I75" s="18"/>
      <c r="J75" s="18"/>
      <c r="K75" s="18"/>
      <c r="L75" s="18"/>
      <c r="M75" s="11"/>
      <c r="N75" s="4"/>
      <c r="O75" s="17"/>
      <c r="P75" s="17"/>
      <c r="Q75" s="11"/>
      <c r="R75" s="4"/>
      <c r="S75" s="11"/>
      <c r="T75" s="4"/>
      <c r="U75" s="12"/>
      <c r="V75" s="12"/>
      <c r="W75" s="5"/>
      <c r="X75" s="5"/>
      <c r="Y75" s="5"/>
    </row>
    <row r="76" spans="1:25" x14ac:dyDescent="0.2">
      <c r="A76" s="4"/>
      <c r="B76" s="13"/>
      <c r="C76" s="14"/>
      <c r="D76" s="23"/>
      <c r="E76" s="4"/>
      <c r="F76" s="23"/>
      <c r="G76" s="13"/>
      <c r="H76" s="17"/>
      <c r="I76" s="18"/>
      <c r="J76" s="18"/>
      <c r="K76" s="18"/>
      <c r="L76" s="18"/>
      <c r="M76" s="18"/>
      <c r="N76" s="4"/>
      <c r="O76" s="17"/>
      <c r="P76" s="17"/>
      <c r="Q76" s="18"/>
      <c r="R76" s="4"/>
      <c r="S76" s="11"/>
      <c r="T76" s="4"/>
      <c r="U76" s="12"/>
      <c r="V76" s="12"/>
      <c r="W76" s="5"/>
      <c r="X76" s="5"/>
      <c r="Y76" s="5"/>
    </row>
    <row r="77" spans="1:25" x14ac:dyDescent="0.2">
      <c r="A77" s="4"/>
      <c r="B77" s="13"/>
      <c r="C77" s="14"/>
      <c r="D77" s="23"/>
      <c r="E77" s="4"/>
      <c r="F77" s="21"/>
      <c r="G77" s="13"/>
      <c r="H77" s="17"/>
      <c r="I77" s="18"/>
      <c r="J77" s="18"/>
      <c r="K77" s="18"/>
      <c r="L77" s="18"/>
      <c r="M77" s="11"/>
      <c r="N77" s="4"/>
      <c r="O77" s="17"/>
      <c r="P77" s="17"/>
      <c r="Q77" s="11"/>
      <c r="R77" s="4"/>
      <c r="S77" s="11"/>
      <c r="T77" s="4"/>
      <c r="U77" s="12"/>
      <c r="V77" s="12"/>
      <c r="W77" s="5"/>
      <c r="X77" s="5"/>
      <c r="Y77" s="5"/>
    </row>
    <row r="78" spans="1:25" x14ac:dyDescent="0.2">
      <c r="A78" s="4"/>
      <c r="B78" s="13"/>
      <c r="C78" s="14"/>
      <c r="D78" s="23"/>
      <c r="E78" s="4"/>
      <c r="F78" s="23"/>
      <c r="G78" s="13"/>
      <c r="H78" s="17"/>
      <c r="I78" s="18"/>
      <c r="J78" s="18"/>
      <c r="K78" s="18"/>
      <c r="L78" s="18"/>
      <c r="M78" s="18"/>
      <c r="N78" s="4"/>
      <c r="O78" s="17"/>
      <c r="P78" s="17"/>
      <c r="Q78" s="18"/>
      <c r="R78" s="4"/>
      <c r="S78" s="11"/>
      <c r="T78" s="4"/>
      <c r="U78" s="12"/>
      <c r="V78" s="12"/>
      <c r="W78" s="5"/>
      <c r="X78" s="5"/>
      <c r="Y78" s="5"/>
    </row>
    <row r="79" spans="1:25" x14ac:dyDescent="0.2">
      <c r="A79" s="4"/>
      <c r="B79" s="13"/>
      <c r="C79" s="14"/>
      <c r="D79" s="23"/>
      <c r="E79" s="4"/>
      <c r="F79" s="21"/>
      <c r="G79" s="13"/>
      <c r="H79" s="17"/>
      <c r="I79" s="18"/>
      <c r="J79" s="18"/>
      <c r="K79" s="18"/>
      <c r="L79" s="18"/>
      <c r="M79" s="11"/>
      <c r="N79" s="4"/>
      <c r="O79" s="17"/>
      <c r="P79" s="17"/>
      <c r="Q79" s="11"/>
      <c r="R79" s="4"/>
      <c r="S79" s="11"/>
      <c r="T79" s="4"/>
      <c r="U79" s="12"/>
      <c r="V79" s="12"/>
      <c r="W79" s="5"/>
      <c r="X79" s="5"/>
      <c r="Y79" s="5"/>
    </row>
    <row r="80" spans="1:25" x14ac:dyDescent="0.2">
      <c r="A80" s="4"/>
      <c r="B80" s="13"/>
      <c r="C80" s="14"/>
      <c r="D80" s="23"/>
      <c r="E80" s="4"/>
      <c r="F80" s="23"/>
      <c r="G80" s="13"/>
      <c r="H80" s="17"/>
      <c r="I80" s="18"/>
      <c r="J80" s="18"/>
      <c r="K80" s="18"/>
      <c r="L80" s="18"/>
      <c r="M80" s="18"/>
      <c r="N80" s="4"/>
      <c r="O80" s="17"/>
      <c r="P80" s="17"/>
      <c r="Q80" s="18"/>
      <c r="R80" s="4"/>
      <c r="S80" s="11"/>
      <c r="T80" s="4"/>
      <c r="U80" s="12"/>
      <c r="V80" s="12"/>
      <c r="W80" s="5"/>
      <c r="X80" s="5"/>
      <c r="Y80" s="5"/>
    </row>
    <row r="81" spans="1:25" x14ac:dyDescent="0.2">
      <c r="A81" s="4"/>
      <c r="B81" s="13"/>
      <c r="C81" s="14"/>
      <c r="D81" s="23"/>
      <c r="E81" s="4"/>
      <c r="F81" s="21"/>
      <c r="G81" s="13"/>
      <c r="H81" s="17"/>
      <c r="I81" s="18"/>
      <c r="J81" s="18"/>
      <c r="K81" s="18"/>
      <c r="L81" s="18"/>
      <c r="M81" s="11"/>
      <c r="N81" s="4"/>
      <c r="O81" s="17"/>
      <c r="P81" s="17"/>
      <c r="Q81" s="11"/>
      <c r="R81" s="4"/>
      <c r="S81" s="11"/>
      <c r="T81" s="4"/>
      <c r="U81" s="12"/>
      <c r="V81" s="12"/>
      <c r="W81" s="5"/>
      <c r="X81" s="5"/>
      <c r="Y81" s="5"/>
    </row>
    <row r="82" spans="1:25" x14ac:dyDescent="0.2">
      <c r="A82" s="4"/>
      <c r="B82" s="13"/>
      <c r="C82" s="14"/>
      <c r="D82" s="23"/>
      <c r="E82" s="4"/>
      <c r="F82" s="23"/>
      <c r="G82" s="13"/>
      <c r="H82" s="17"/>
      <c r="I82" s="18"/>
      <c r="J82" s="18"/>
      <c r="K82" s="18"/>
      <c r="L82" s="18"/>
      <c r="M82" s="18"/>
      <c r="N82" s="4"/>
      <c r="O82" s="17"/>
      <c r="P82" s="17"/>
      <c r="Q82" s="18"/>
      <c r="R82" s="4"/>
      <c r="S82" s="11"/>
      <c r="T82" s="4"/>
      <c r="U82" s="12"/>
      <c r="V82" s="12"/>
      <c r="W82" s="5"/>
      <c r="X82" s="5"/>
      <c r="Y82" s="5"/>
    </row>
    <row r="83" spans="1:25" x14ac:dyDescent="0.2">
      <c r="A83" s="4"/>
      <c r="B83" s="13"/>
      <c r="C83" s="14"/>
      <c r="D83" s="23"/>
      <c r="E83" s="4"/>
      <c r="F83" s="21"/>
      <c r="G83" s="13"/>
      <c r="H83" s="17"/>
      <c r="I83" s="18"/>
      <c r="J83" s="18"/>
      <c r="K83" s="18"/>
      <c r="L83" s="18"/>
      <c r="M83" s="11"/>
      <c r="N83" s="4"/>
      <c r="O83" s="17"/>
      <c r="P83" s="17"/>
      <c r="Q83" s="11"/>
      <c r="R83" s="4"/>
      <c r="S83" s="11"/>
      <c r="T83" s="4"/>
      <c r="U83" s="12"/>
      <c r="V83" s="12"/>
      <c r="W83" s="5"/>
      <c r="X83" s="5"/>
      <c r="Y83" s="5"/>
    </row>
    <row r="84" spans="1:25" x14ac:dyDescent="0.2">
      <c r="A84" s="4"/>
      <c r="B84" s="13"/>
      <c r="C84" s="14"/>
      <c r="D84" s="23"/>
      <c r="E84" s="4"/>
      <c r="F84" s="23"/>
      <c r="G84" s="13"/>
      <c r="H84" s="17"/>
      <c r="I84" s="18"/>
      <c r="J84" s="18"/>
      <c r="K84" s="18"/>
      <c r="L84" s="18"/>
      <c r="M84" s="18"/>
      <c r="N84" s="4"/>
      <c r="O84" s="17"/>
      <c r="P84" s="17"/>
      <c r="Q84" s="18"/>
      <c r="R84" s="4"/>
      <c r="S84" s="11"/>
      <c r="T84" s="4"/>
      <c r="U84" s="12"/>
      <c r="V84" s="12"/>
      <c r="W84" s="5"/>
      <c r="X84" s="5"/>
      <c r="Y84" s="5"/>
    </row>
    <row r="85" spans="1:25" x14ac:dyDescent="0.2">
      <c r="A85" s="4"/>
      <c r="B85" s="13"/>
      <c r="C85" s="14"/>
      <c r="D85" s="23"/>
      <c r="E85" s="4"/>
      <c r="F85" s="21"/>
      <c r="G85" s="13"/>
      <c r="H85" s="17"/>
      <c r="I85" s="18"/>
      <c r="J85" s="18"/>
      <c r="K85" s="18"/>
      <c r="L85" s="18"/>
      <c r="M85" s="11"/>
      <c r="N85" s="4"/>
      <c r="O85" s="17"/>
      <c r="P85" s="17"/>
      <c r="Q85" s="11"/>
      <c r="R85" s="4"/>
      <c r="S85" s="11"/>
      <c r="T85" s="4"/>
      <c r="U85" s="12"/>
      <c r="V85" s="12"/>
      <c r="W85" s="5"/>
      <c r="X85" s="5"/>
      <c r="Y85" s="5"/>
    </row>
    <row r="86" spans="1:25" x14ac:dyDescent="0.2">
      <c r="A86" s="4"/>
      <c r="B86" s="13"/>
      <c r="C86" s="14"/>
      <c r="D86" s="23"/>
      <c r="E86" s="4"/>
      <c r="F86" s="23"/>
      <c r="G86" s="13"/>
      <c r="H86" s="17"/>
      <c r="I86" s="18"/>
      <c r="J86" s="18"/>
      <c r="K86" s="18"/>
      <c r="L86" s="18"/>
      <c r="M86" s="18"/>
      <c r="N86" s="4"/>
      <c r="O86" s="17"/>
      <c r="P86" s="17"/>
      <c r="Q86" s="18"/>
      <c r="R86" s="4"/>
      <c r="S86" s="11"/>
      <c r="T86" s="4"/>
      <c r="U86" s="12"/>
      <c r="V86" s="12"/>
      <c r="W86" s="5"/>
      <c r="X86" s="5"/>
      <c r="Y86" s="5"/>
    </row>
    <row r="87" spans="1:25" x14ac:dyDescent="0.2">
      <c r="A87" s="4"/>
      <c r="B87" s="13"/>
      <c r="C87" s="14"/>
      <c r="D87" s="23"/>
      <c r="E87" s="4"/>
      <c r="F87" s="21"/>
      <c r="G87" s="13"/>
      <c r="H87" s="17"/>
      <c r="I87" s="18"/>
      <c r="J87" s="18"/>
      <c r="K87" s="18"/>
      <c r="L87" s="18"/>
      <c r="M87" s="11"/>
      <c r="N87" s="4"/>
      <c r="O87" s="17"/>
      <c r="P87" s="17"/>
      <c r="Q87" s="11"/>
      <c r="R87" s="4"/>
      <c r="S87" s="11"/>
      <c r="T87" s="4"/>
      <c r="U87" s="12"/>
      <c r="V87" s="12"/>
      <c r="W87" s="5"/>
      <c r="X87" s="5"/>
      <c r="Y87" s="5"/>
    </row>
    <row r="88" spans="1:25" x14ac:dyDescent="0.2">
      <c r="A88" s="4"/>
      <c r="B88" s="13"/>
      <c r="C88" s="14"/>
      <c r="D88" s="23"/>
      <c r="E88" s="4"/>
      <c r="F88" s="23"/>
      <c r="G88" s="13"/>
      <c r="H88" s="17"/>
      <c r="I88" s="18"/>
      <c r="J88" s="18"/>
      <c r="K88" s="18"/>
      <c r="L88" s="18"/>
      <c r="M88" s="18"/>
      <c r="N88" s="4"/>
      <c r="O88" s="17"/>
      <c r="P88" s="17"/>
      <c r="Q88" s="18"/>
      <c r="R88" s="4"/>
      <c r="S88" s="11"/>
      <c r="T88" s="4"/>
      <c r="U88" s="12"/>
      <c r="V88" s="12"/>
      <c r="W88" s="5"/>
      <c r="X88" s="5"/>
      <c r="Y88" s="5"/>
    </row>
    <row r="89" spans="1:25" x14ac:dyDescent="0.2">
      <c r="A89" s="4"/>
      <c r="B89" s="13"/>
      <c r="C89" s="14"/>
      <c r="D89" s="23"/>
      <c r="E89" s="4"/>
      <c r="F89" s="21"/>
      <c r="G89" s="13"/>
      <c r="H89" s="17"/>
      <c r="I89" s="18"/>
      <c r="J89" s="18"/>
      <c r="K89" s="18"/>
      <c r="L89" s="18"/>
      <c r="M89" s="11"/>
      <c r="N89" s="4"/>
      <c r="O89" s="17"/>
      <c r="P89" s="17"/>
      <c r="Q89" s="11"/>
      <c r="R89" s="4"/>
      <c r="S89" s="11"/>
      <c r="T89" s="4"/>
      <c r="U89" s="12"/>
      <c r="V89" s="12"/>
      <c r="W89" s="5"/>
      <c r="X89" s="5"/>
      <c r="Y89" s="5"/>
    </row>
    <row r="90" spans="1:25" x14ac:dyDescent="0.2">
      <c r="A90" s="4"/>
      <c r="B90" s="13"/>
      <c r="C90" s="14"/>
      <c r="D90" s="23"/>
      <c r="E90" s="4"/>
      <c r="F90" s="23"/>
      <c r="G90" s="13"/>
      <c r="H90" s="17"/>
      <c r="I90" s="18"/>
      <c r="J90" s="18"/>
      <c r="K90" s="18"/>
      <c r="L90" s="18"/>
      <c r="M90" s="18"/>
      <c r="N90" s="4"/>
      <c r="O90" s="17"/>
      <c r="P90" s="17"/>
      <c r="Q90" s="18"/>
      <c r="R90" s="4"/>
      <c r="S90" s="11"/>
      <c r="T90" s="4"/>
      <c r="U90" s="12"/>
      <c r="V90" s="12"/>
      <c r="W90" s="5"/>
      <c r="X90" s="5"/>
      <c r="Y90" s="5"/>
    </row>
    <row r="91" spans="1:25" x14ac:dyDescent="0.2">
      <c r="A91" s="4"/>
      <c r="B91" s="13"/>
      <c r="C91" s="14"/>
      <c r="D91" s="23"/>
      <c r="E91" s="4"/>
      <c r="F91" s="21"/>
      <c r="G91" s="13"/>
      <c r="H91" s="17"/>
      <c r="I91" s="18"/>
      <c r="J91" s="18"/>
      <c r="K91" s="18"/>
      <c r="L91" s="18"/>
      <c r="M91" s="11"/>
      <c r="N91" s="4"/>
      <c r="O91" s="17"/>
      <c r="P91" s="17"/>
      <c r="Q91" s="11"/>
      <c r="R91" s="4"/>
      <c r="S91" s="11"/>
      <c r="T91" s="4"/>
      <c r="U91" s="12"/>
      <c r="V91" s="12"/>
      <c r="W91" s="5"/>
      <c r="X91" s="5"/>
      <c r="Y91" s="5"/>
    </row>
    <row r="92" spans="1:25" x14ac:dyDescent="0.2">
      <c r="A92" s="4"/>
      <c r="B92" s="13"/>
      <c r="C92" s="14"/>
      <c r="D92" s="23"/>
      <c r="E92" s="4"/>
      <c r="F92" s="23"/>
      <c r="G92" s="13"/>
      <c r="H92" s="17"/>
      <c r="I92" s="18"/>
      <c r="J92" s="18"/>
      <c r="K92" s="18"/>
      <c r="L92" s="18"/>
      <c r="M92" s="18"/>
      <c r="N92" s="4"/>
      <c r="O92" s="17"/>
      <c r="P92" s="17"/>
      <c r="Q92" s="18"/>
      <c r="R92" s="4"/>
      <c r="S92" s="11"/>
      <c r="T92" s="4"/>
      <c r="U92" s="12"/>
      <c r="V92" s="12"/>
      <c r="W92" s="5"/>
      <c r="X92" s="5"/>
      <c r="Y92" s="5"/>
    </row>
    <row r="93" spans="1:25" x14ac:dyDescent="0.2">
      <c r="A93" s="4"/>
      <c r="B93" s="13"/>
      <c r="C93" s="14"/>
      <c r="D93" s="23"/>
      <c r="E93" s="4"/>
      <c r="F93" s="21"/>
      <c r="G93" s="13"/>
      <c r="H93" s="17"/>
      <c r="I93" s="18"/>
      <c r="J93" s="18"/>
      <c r="K93" s="18"/>
      <c r="L93" s="18"/>
      <c r="M93" s="11"/>
      <c r="N93" s="4"/>
      <c r="O93" s="17"/>
      <c r="P93" s="17"/>
      <c r="Q93" s="11"/>
      <c r="R93" s="4"/>
      <c r="S93" s="11"/>
      <c r="T93" s="4"/>
      <c r="U93" s="12"/>
      <c r="V93" s="12"/>
      <c r="W93" s="5"/>
      <c r="X93" s="5"/>
      <c r="Y93" s="5"/>
    </row>
    <row r="94" spans="1:25" x14ac:dyDescent="0.2">
      <c r="A94" s="4"/>
      <c r="B94" s="13"/>
      <c r="C94" s="14"/>
      <c r="D94" s="23"/>
      <c r="E94" s="4"/>
      <c r="F94" s="23"/>
      <c r="G94" s="13"/>
      <c r="H94" s="17"/>
      <c r="I94" s="18"/>
      <c r="J94" s="18"/>
      <c r="K94" s="18"/>
      <c r="L94" s="18"/>
      <c r="M94" s="18"/>
      <c r="N94" s="4"/>
      <c r="O94" s="17"/>
      <c r="P94" s="17"/>
      <c r="Q94" s="18"/>
      <c r="R94" s="4"/>
      <c r="S94" s="11"/>
      <c r="T94" s="4"/>
      <c r="U94" s="12"/>
      <c r="V94" s="12"/>
      <c r="W94" s="5"/>
      <c r="X94" s="5"/>
      <c r="Y94" s="5"/>
    </row>
    <row r="95" spans="1:25" x14ac:dyDescent="0.2">
      <c r="A95" s="4"/>
      <c r="B95" s="13"/>
      <c r="C95" s="14"/>
      <c r="D95" s="23"/>
      <c r="E95" s="4"/>
      <c r="F95" s="21"/>
      <c r="G95" s="13"/>
      <c r="H95" s="17"/>
      <c r="I95" s="18"/>
      <c r="J95" s="18"/>
      <c r="K95" s="18"/>
      <c r="L95" s="18"/>
      <c r="M95" s="11"/>
      <c r="N95" s="4"/>
      <c r="O95" s="17"/>
      <c r="P95" s="17"/>
      <c r="Q95" s="11"/>
      <c r="R95" s="4"/>
      <c r="S95" s="11"/>
      <c r="T95" s="4"/>
      <c r="U95" s="12"/>
      <c r="V95" s="12"/>
      <c r="W95" s="5"/>
      <c r="X95" s="5"/>
      <c r="Y95" s="5"/>
    </row>
    <row r="96" spans="1:25" x14ac:dyDescent="0.2">
      <c r="A96" s="4"/>
      <c r="B96" s="13"/>
      <c r="C96" s="14"/>
      <c r="D96" s="23"/>
      <c r="E96" s="4"/>
      <c r="F96" s="23"/>
      <c r="G96" s="13"/>
      <c r="H96" s="17"/>
      <c r="I96" s="18"/>
      <c r="J96" s="18"/>
      <c r="K96" s="18"/>
      <c r="L96" s="18"/>
      <c r="M96" s="18"/>
      <c r="N96" s="4"/>
      <c r="O96" s="17"/>
      <c r="P96" s="17"/>
      <c r="Q96" s="18"/>
      <c r="R96" s="4"/>
      <c r="S96" s="11"/>
      <c r="T96" s="4"/>
      <c r="U96" s="12"/>
      <c r="V96" s="12"/>
      <c r="W96" s="5"/>
      <c r="X96" s="5"/>
      <c r="Y96" s="5"/>
    </row>
    <row r="97" spans="1:25" x14ac:dyDescent="0.2">
      <c r="A97" s="4"/>
      <c r="B97" s="13"/>
      <c r="C97" s="14"/>
      <c r="D97" s="23"/>
      <c r="E97" s="4"/>
      <c r="F97" s="21"/>
      <c r="G97" s="13"/>
      <c r="H97" s="17"/>
      <c r="I97" s="18"/>
      <c r="J97" s="18"/>
      <c r="K97" s="18"/>
      <c r="L97" s="18"/>
      <c r="M97" s="11"/>
      <c r="N97" s="4"/>
      <c r="O97" s="17"/>
      <c r="P97" s="17"/>
      <c r="Q97" s="11"/>
      <c r="R97" s="4"/>
      <c r="S97" s="11"/>
      <c r="T97" s="4"/>
      <c r="U97" s="12"/>
      <c r="V97" s="12"/>
      <c r="W97" s="5"/>
      <c r="X97" s="5"/>
      <c r="Y97" s="5"/>
    </row>
    <row r="98" spans="1:25" x14ac:dyDescent="0.2">
      <c r="A98" s="4"/>
      <c r="B98" s="13"/>
      <c r="C98" s="14"/>
      <c r="D98" s="23"/>
      <c r="E98" s="4"/>
      <c r="F98" s="23"/>
      <c r="G98" s="13"/>
      <c r="H98" s="17"/>
      <c r="I98" s="18"/>
      <c r="J98" s="18"/>
      <c r="K98" s="18"/>
      <c r="L98" s="18"/>
      <c r="M98" s="18"/>
      <c r="N98" s="4"/>
      <c r="O98" s="17"/>
      <c r="P98" s="17"/>
      <c r="Q98" s="18"/>
      <c r="R98" s="4"/>
      <c r="S98" s="11"/>
      <c r="T98" s="4"/>
      <c r="U98" s="12"/>
      <c r="V98" s="12"/>
      <c r="W98" s="5"/>
      <c r="X98" s="5"/>
      <c r="Y98" s="5"/>
    </row>
    <row r="99" spans="1:25" x14ac:dyDescent="0.2">
      <c r="A99" s="4"/>
      <c r="B99" s="13"/>
      <c r="C99" s="14"/>
      <c r="D99" s="23"/>
      <c r="E99" s="4"/>
      <c r="F99" s="21"/>
      <c r="G99" s="13"/>
      <c r="H99" s="17"/>
      <c r="I99" s="18"/>
      <c r="J99" s="18"/>
      <c r="K99" s="18"/>
      <c r="L99" s="18"/>
      <c r="M99" s="11"/>
      <c r="N99" s="4"/>
      <c r="O99" s="17"/>
      <c r="P99" s="17"/>
      <c r="Q99" s="11"/>
      <c r="R99" s="4"/>
      <c r="S99" s="11"/>
      <c r="T99" s="4"/>
      <c r="U99" s="12"/>
      <c r="V99" s="12"/>
      <c r="W99" s="5"/>
      <c r="X99" s="5"/>
      <c r="Y99" s="5"/>
    </row>
    <row r="100" spans="1:25" x14ac:dyDescent="0.2">
      <c r="A100" s="4"/>
      <c r="B100" s="13"/>
      <c r="C100" s="14"/>
      <c r="D100" s="23"/>
      <c r="E100" s="4"/>
      <c r="F100" s="23"/>
      <c r="G100" s="13"/>
      <c r="H100" s="17"/>
      <c r="I100" s="18"/>
      <c r="J100" s="18"/>
      <c r="K100" s="18"/>
      <c r="L100" s="18"/>
      <c r="M100" s="18"/>
      <c r="N100" s="4"/>
      <c r="O100" s="17"/>
      <c r="P100" s="17"/>
      <c r="Q100" s="18"/>
      <c r="R100" s="4"/>
      <c r="S100" s="11"/>
      <c r="T100" s="4"/>
      <c r="U100" s="12"/>
      <c r="V100" s="12"/>
      <c r="W100" s="5"/>
      <c r="X100" s="5"/>
      <c r="Y100" s="5"/>
    </row>
    <row r="101" spans="1:25" x14ac:dyDescent="0.2">
      <c r="A101" s="4"/>
      <c r="B101" s="13"/>
      <c r="C101" s="14"/>
      <c r="D101" s="23"/>
      <c r="E101" s="4"/>
      <c r="F101" s="21"/>
      <c r="G101" s="13"/>
      <c r="H101" s="17"/>
      <c r="I101" s="18"/>
      <c r="J101" s="18"/>
      <c r="K101" s="18"/>
      <c r="L101" s="18"/>
      <c r="M101" s="11"/>
      <c r="N101" s="4"/>
      <c r="O101" s="17"/>
      <c r="P101" s="17"/>
      <c r="Q101" s="11"/>
      <c r="R101" s="4"/>
      <c r="S101" s="11"/>
      <c r="T101" s="4"/>
      <c r="U101" s="12"/>
      <c r="V101" s="12"/>
      <c r="W101" s="5"/>
      <c r="X101" s="5"/>
      <c r="Y101" s="5"/>
    </row>
    <row r="102" spans="1:25" x14ac:dyDescent="0.2">
      <c r="A102" s="4"/>
      <c r="B102" s="13"/>
      <c r="C102" s="14"/>
      <c r="D102" s="23"/>
      <c r="E102" s="4"/>
      <c r="F102" s="23"/>
      <c r="G102" s="13"/>
      <c r="H102" s="17"/>
      <c r="I102" s="18"/>
      <c r="J102" s="18"/>
      <c r="K102" s="18"/>
      <c r="L102" s="18"/>
      <c r="M102" s="18"/>
      <c r="N102" s="4"/>
      <c r="O102" s="17"/>
      <c r="P102" s="17"/>
      <c r="Q102" s="18"/>
      <c r="R102" s="4"/>
      <c r="S102" s="11"/>
      <c r="T102" s="4"/>
      <c r="U102" s="12"/>
      <c r="V102" s="12"/>
      <c r="W102" s="5"/>
      <c r="X102" s="5"/>
      <c r="Y102" s="5"/>
    </row>
    <row r="103" spans="1:25" x14ac:dyDescent="0.2">
      <c r="A103" s="4"/>
      <c r="B103" s="13"/>
      <c r="C103" s="14"/>
      <c r="D103" s="23"/>
      <c r="E103" s="4"/>
      <c r="F103" s="21"/>
      <c r="G103" s="13"/>
      <c r="H103" s="17"/>
      <c r="I103" s="18"/>
      <c r="J103" s="18"/>
      <c r="K103" s="18"/>
      <c r="L103" s="18"/>
      <c r="M103" s="11"/>
      <c r="N103" s="4"/>
      <c r="O103" s="17"/>
      <c r="P103" s="17"/>
      <c r="Q103" s="11"/>
      <c r="R103" s="4"/>
      <c r="S103" s="11"/>
      <c r="T103" s="4"/>
      <c r="U103" s="12"/>
      <c r="V103" s="12"/>
      <c r="W103" s="5"/>
      <c r="X103" s="5"/>
      <c r="Y103" s="5"/>
    </row>
    <row r="104" spans="1:25" x14ac:dyDescent="0.2">
      <c r="A104" s="4"/>
      <c r="B104" s="13"/>
      <c r="C104" s="14"/>
      <c r="D104" s="23"/>
      <c r="E104" s="4"/>
      <c r="F104" s="23"/>
      <c r="G104" s="13"/>
      <c r="H104" s="17"/>
      <c r="I104" s="18"/>
      <c r="J104" s="18"/>
      <c r="K104" s="18"/>
      <c r="L104" s="18"/>
      <c r="M104" s="18"/>
      <c r="N104" s="4"/>
      <c r="O104" s="17"/>
      <c r="P104" s="17"/>
      <c r="Q104" s="18"/>
      <c r="R104" s="4"/>
      <c r="S104" s="11"/>
      <c r="T104" s="4"/>
      <c r="U104" s="12"/>
      <c r="V104" s="12"/>
      <c r="W104" s="5"/>
      <c r="X104" s="5"/>
      <c r="Y104" s="5"/>
    </row>
    <row r="105" spans="1:25" x14ac:dyDescent="0.2">
      <c r="A105" s="4"/>
      <c r="B105" s="13"/>
      <c r="C105" s="14"/>
      <c r="D105" s="23"/>
      <c r="E105" s="4"/>
      <c r="F105" s="21"/>
      <c r="G105" s="13"/>
      <c r="H105" s="17"/>
      <c r="I105" s="18"/>
      <c r="J105" s="18"/>
      <c r="K105" s="18"/>
      <c r="L105" s="18"/>
      <c r="M105" s="11"/>
      <c r="N105" s="4"/>
      <c r="O105" s="17"/>
      <c r="P105" s="17"/>
      <c r="Q105" s="11"/>
      <c r="R105" s="4"/>
      <c r="S105" s="11"/>
      <c r="T105" s="4"/>
      <c r="U105" s="12"/>
      <c r="V105" s="12"/>
      <c r="W105" s="5"/>
      <c r="X105" s="5"/>
      <c r="Y105" s="5"/>
    </row>
    <row r="106" spans="1:25" x14ac:dyDescent="0.2">
      <c r="A106" s="4"/>
      <c r="B106" s="13"/>
      <c r="C106" s="14"/>
      <c r="D106" s="23"/>
      <c r="E106" s="4"/>
      <c r="F106" s="23"/>
      <c r="G106" s="13"/>
      <c r="H106" s="17"/>
      <c r="I106" s="18"/>
      <c r="J106" s="18"/>
      <c r="K106" s="18"/>
      <c r="L106" s="18"/>
      <c r="M106" s="18"/>
      <c r="N106" s="4"/>
      <c r="O106" s="17"/>
      <c r="P106" s="17"/>
      <c r="Q106" s="18"/>
      <c r="R106" s="4"/>
      <c r="S106" s="11"/>
      <c r="T106" s="4"/>
      <c r="U106" s="12"/>
      <c r="V106" s="12"/>
      <c r="W106" s="5"/>
      <c r="X106" s="5"/>
      <c r="Y106" s="5"/>
    </row>
    <row r="107" spans="1:25" x14ac:dyDescent="0.2">
      <c r="A107" s="4"/>
      <c r="B107" s="13"/>
      <c r="C107" s="14"/>
      <c r="D107" s="23"/>
      <c r="E107" s="4"/>
      <c r="F107" s="21"/>
      <c r="G107" s="13"/>
      <c r="H107" s="17"/>
      <c r="I107" s="18"/>
      <c r="J107" s="18"/>
      <c r="K107" s="18"/>
      <c r="L107" s="18"/>
      <c r="M107" s="11"/>
      <c r="N107" s="4"/>
      <c r="O107" s="17"/>
      <c r="P107" s="17"/>
      <c r="Q107" s="11"/>
      <c r="R107" s="4"/>
      <c r="S107" s="11"/>
      <c r="T107" s="4"/>
      <c r="U107" s="12"/>
      <c r="V107" s="12"/>
      <c r="W107" s="5"/>
      <c r="X107" s="5"/>
      <c r="Y107" s="5"/>
    </row>
    <row r="108" spans="1:25" x14ac:dyDescent="0.2">
      <c r="A108" s="4"/>
      <c r="B108" s="13"/>
      <c r="C108" s="14"/>
      <c r="D108" s="23"/>
      <c r="E108" s="4"/>
      <c r="F108" s="23"/>
      <c r="G108" s="13"/>
      <c r="H108" s="17"/>
      <c r="I108" s="18"/>
      <c r="J108" s="18"/>
      <c r="K108" s="18"/>
      <c r="L108" s="18"/>
      <c r="M108" s="18"/>
      <c r="N108" s="4"/>
      <c r="O108" s="17"/>
      <c r="P108" s="17"/>
      <c r="Q108" s="18"/>
      <c r="R108" s="4"/>
      <c r="S108" s="11"/>
      <c r="T108" s="4"/>
      <c r="U108" s="12"/>
      <c r="V108" s="12"/>
      <c r="W108" s="5"/>
      <c r="X108" s="5"/>
      <c r="Y108" s="5"/>
    </row>
    <row r="109" spans="1:25" x14ac:dyDescent="0.2">
      <c r="A109" s="4"/>
      <c r="B109" s="13"/>
      <c r="C109" s="14"/>
      <c r="D109" s="23"/>
      <c r="E109" s="4"/>
      <c r="F109" s="21"/>
      <c r="G109" s="13"/>
      <c r="H109" s="17"/>
      <c r="I109" s="18"/>
      <c r="J109" s="18"/>
      <c r="K109" s="18"/>
      <c r="L109" s="18"/>
      <c r="M109" s="11"/>
      <c r="N109" s="4"/>
      <c r="O109" s="17"/>
      <c r="P109" s="17"/>
      <c r="Q109" s="11"/>
      <c r="R109" s="4"/>
      <c r="S109" s="11"/>
      <c r="T109" s="4"/>
      <c r="U109" s="12"/>
      <c r="V109" s="12"/>
      <c r="W109" s="5"/>
      <c r="X109" s="5"/>
      <c r="Y109" s="5"/>
    </row>
    <row r="110" spans="1:25" x14ac:dyDescent="0.2">
      <c r="A110" s="4"/>
      <c r="B110" s="13"/>
      <c r="C110" s="14"/>
      <c r="D110" s="23"/>
      <c r="E110" s="4"/>
      <c r="F110" s="23"/>
      <c r="G110" s="13"/>
      <c r="H110" s="17"/>
      <c r="I110" s="18"/>
      <c r="J110" s="18"/>
      <c r="K110" s="18"/>
      <c r="L110" s="18"/>
      <c r="M110" s="18"/>
      <c r="N110" s="4"/>
      <c r="O110" s="17"/>
      <c r="P110" s="17"/>
      <c r="Q110" s="18"/>
      <c r="R110" s="4"/>
      <c r="S110" s="11"/>
      <c r="T110" s="4"/>
      <c r="U110" s="12"/>
      <c r="V110" s="12"/>
      <c r="W110" s="5"/>
      <c r="X110" s="5"/>
      <c r="Y110" s="5"/>
    </row>
    <row r="111" spans="1:25" x14ac:dyDescent="0.2">
      <c r="A111" s="4"/>
      <c r="B111" s="13"/>
      <c r="C111" s="14"/>
      <c r="D111" s="23"/>
      <c r="E111" s="4"/>
      <c r="F111" s="21"/>
      <c r="G111" s="13"/>
      <c r="H111" s="17"/>
      <c r="I111" s="18"/>
      <c r="J111" s="18"/>
      <c r="K111" s="18"/>
      <c r="L111" s="18"/>
      <c r="M111" s="11"/>
      <c r="N111" s="4"/>
      <c r="O111" s="17"/>
      <c r="P111" s="17"/>
      <c r="Q111" s="11"/>
      <c r="R111" s="4"/>
      <c r="S111" s="11"/>
      <c r="T111" s="4"/>
      <c r="U111" s="12"/>
      <c r="V111" s="12"/>
      <c r="W111" s="5"/>
      <c r="X111" s="5"/>
      <c r="Y111" s="5"/>
    </row>
    <row r="112" spans="1:25" x14ac:dyDescent="0.2">
      <c r="A112" s="4"/>
      <c r="B112" s="13"/>
      <c r="C112" s="14"/>
      <c r="D112" s="23"/>
      <c r="E112" s="4"/>
      <c r="F112" s="23"/>
      <c r="G112" s="13"/>
      <c r="H112" s="17"/>
      <c r="I112" s="18"/>
      <c r="J112" s="18"/>
      <c r="K112" s="18"/>
      <c r="L112" s="18"/>
      <c r="M112" s="18"/>
      <c r="N112" s="4"/>
      <c r="O112" s="17"/>
      <c r="P112" s="17"/>
      <c r="Q112" s="18"/>
      <c r="R112" s="4"/>
      <c r="S112" s="11"/>
      <c r="T112" s="4"/>
      <c r="U112" s="12"/>
      <c r="V112" s="12"/>
      <c r="W112" s="5"/>
      <c r="X112" s="5"/>
      <c r="Y112" s="5"/>
    </row>
    <row r="113" spans="1:25" x14ac:dyDescent="0.2">
      <c r="A113" s="4"/>
      <c r="B113" s="13"/>
      <c r="C113" s="14"/>
      <c r="D113" s="23"/>
      <c r="E113" s="4"/>
      <c r="F113" s="21"/>
      <c r="G113" s="13"/>
      <c r="H113" s="17"/>
      <c r="I113" s="18"/>
      <c r="J113" s="18"/>
      <c r="K113" s="18"/>
      <c r="L113" s="18"/>
      <c r="M113" s="11"/>
      <c r="N113" s="4"/>
      <c r="O113" s="17"/>
      <c r="P113" s="17"/>
      <c r="Q113" s="11"/>
      <c r="R113" s="4"/>
      <c r="S113" s="11"/>
      <c r="T113" s="4"/>
      <c r="U113" s="12"/>
      <c r="V113" s="12"/>
      <c r="W113" s="5"/>
      <c r="X113" s="5"/>
      <c r="Y113" s="5"/>
    </row>
    <row r="114" spans="1:25" x14ac:dyDescent="0.2">
      <c r="A114" s="4"/>
      <c r="B114" s="13"/>
      <c r="C114" s="14"/>
      <c r="D114" s="23"/>
      <c r="E114" s="4"/>
      <c r="F114" s="23"/>
      <c r="G114" s="13"/>
      <c r="H114" s="17"/>
      <c r="I114" s="18"/>
      <c r="J114" s="18"/>
      <c r="K114" s="18"/>
      <c r="L114" s="18"/>
      <c r="M114" s="18"/>
      <c r="N114" s="4"/>
      <c r="O114" s="17"/>
      <c r="P114" s="17"/>
      <c r="Q114" s="18"/>
      <c r="R114" s="4"/>
      <c r="S114" s="11"/>
      <c r="T114" s="4"/>
      <c r="U114" s="12"/>
      <c r="V114" s="12"/>
      <c r="W114" s="5"/>
      <c r="X114" s="5"/>
      <c r="Y114" s="5"/>
    </row>
    <row r="115" spans="1:25" x14ac:dyDescent="0.2">
      <c r="A115" s="4"/>
      <c r="B115" s="13"/>
      <c r="C115" s="14"/>
      <c r="D115" s="23"/>
      <c r="E115" s="4"/>
      <c r="F115" s="21"/>
      <c r="G115" s="13"/>
      <c r="H115" s="17"/>
      <c r="I115" s="18"/>
      <c r="J115" s="18"/>
      <c r="K115" s="18"/>
      <c r="L115" s="18"/>
      <c r="M115" s="11"/>
      <c r="N115" s="4"/>
      <c r="O115" s="17"/>
      <c r="P115" s="17"/>
      <c r="Q115" s="11"/>
      <c r="R115" s="4"/>
      <c r="S115" s="11"/>
      <c r="T115" s="4"/>
      <c r="U115" s="12"/>
      <c r="V115" s="12"/>
      <c r="W115" s="5"/>
      <c r="X115" s="5"/>
      <c r="Y115" s="5"/>
    </row>
    <row r="116" spans="1:25" x14ac:dyDescent="0.2">
      <c r="A116" s="4"/>
      <c r="B116" s="13"/>
      <c r="C116" s="14"/>
      <c r="D116" s="23"/>
      <c r="E116" s="4"/>
      <c r="F116" s="23"/>
      <c r="G116" s="13"/>
      <c r="H116" s="17"/>
      <c r="I116" s="18"/>
      <c r="J116" s="18"/>
      <c r="K116" s="18"/>
      <c r="L116" s="18"/>
      <c r="M116" s="18"/>
      <c r="N116" s="4"/>
      <c r="O116" s="17"/>
      <c r="P116" s="17"/>
      <c r="Q116" s="18"/>
      <c r="R116" s="4"/>
      <c r="S116" s="11"/>
      <c r="T116" s="4"/>
      <c r="U116" s="12"/>
      <c r="V116" s="12"/>
      <c r="W116" s="5"/>
      <c r="X116" s="5"/>
      <c r="Y116" s="5"/>
    </row>
    <row r="117" spans="1:25" x14ac:dyDescent="0.2">
      <c r="A117" s="4"/>
      <c r="B117" s="13"/>
      <c r="C117" s="14"/>
      <c r="D117" s="23"/>
      <c r="E117" s="4"/>
      <c r="F117" s="21"/>
      <c r="G117" s="13"/>
      <c r="H117" s="17"/>
      <c r="I117" s="18"/>
      <c r="J117" s="18"/>
      <c r="K117" s="18"/>
      <c r="L117" s="18"/>
      <c r="M117" s="11"/>
      <c r="N117" s="4"/>
      <c r="O117" s="17"/>
      <c r="P117" s="17"/>
      <c r="Q117" s="11"/>
      <c r="R117" s="4"/>
      <c r="S117" s="11"/>
      <c r="T117" s="4"/>
      <c r="U117" s="12"/>
      <c r="V117" s="12"/>
      <c r="W117" s="5"/>
      <c r="X117" s="5"/>
      <c r="Y117" s="5"/>
    </row>
    <row r="118" spans="1:25" x14ac:dyDescent="0.2">
      <c r="A118" s="4"/>
      <c r="B118" s="13"/>
      <c r="C118" s="14"/>
      <c r="D118" s="23"/>
      <c r="E118" s="4"/>
      <c r="F118" s="23"/>
      <c r="G118" s="13"/>
      <c r="H118" s="17"/>
      <c r="I118" s="18"/>
      <c r="J118" s="18"/>
      <c r="K118" s="18"/>
      <c r="L118" s="18"/>
      <c r="M118" s="18"/>
      <c r="N118" s="4"/>
      <c r="O118" s="17"/>
      <c r="P118" s="17"/>
      <c r="Q118" s="18"/>
      <c r="R118" s="4"/>
      <c r="S118" s="11"/>
      <c r="T118" s="4"/>
      <c r="U118" s="12"/>
      <c r="V118" s="12"/>
      <c r="W118" s="5"/>
      <c r="X118" s="5"/>
      <c r="Y118" s="5"/>
    </row>
    <row r="119" spans="1:25" x14ac:dyDescent="0.2">
      <c r="A119" s="4"/>
      <c r="B119" s="13"/>
      <c r="C119" s="14"/>
      <c r="D119" s="23"/>
      <c r="E119" s="4"/>
      <c r="F119" s="21"/>
      <c r="G119" s="13"/>
      <c r="H119" s="17"/>
      <c r="I119" s="18"/>
      <c r="J119" s="18"/>
      <c r="K119" s="18"/>
      <c r="L119" s="18"/>
      <c r="M119" s="11"/>
      <c r="N119" s="4"/>
      <c r="O119" s="17"/>
      <c r="P119" s="17"/>
      <c r="Q119" s="11"/>
      <c r="R119" s="4"/>
      <c r="S119" s="11"/>
      <c r="T119" s="4"/>
      <c r="U119" s="12"/>
      <c r="V119" s="12"/>
      <c r="W119" s="5"/>
      <c r="X119" s="5"/>
      <c r="Y119" s="5"/>
    </row>
    <row r="120" spans="1:25" x14ac:dyDescent="0.2">
      <c r="A120" s="4"/>
      <c r="B120" s="13"/>
      <c r="C120" s="14"/>
      <c r="D120" s="23"/>
      <c r="E120" s="4"/>
      <c r="F120" s="23"/>
      <c r="G120" s="13"/>
      <c r="H120" s="17"/>
      <c r="I120" s="18"/>
      <c r="J120" s="18"/>
      <c r="K120" s="18"/>
      <c r="L120" s="18"/>
      <c r="M120" s="18"/>
      <c r="N120" s="4"/>
      <c r="O120" s="17"/>
      <c r="P120" s="17"/>
      <c r="Q120" s="18"/>
      <c r="R120" s="4"/>
      <c r="S120" s="11"/>
      <c r="T120" s="4"/>
      <c r="U120" s="12"/>
      <c r="V120" s="12"/>
      <c r="W120" s="5"/>
      <c r="X120" s="5"/>
      <c r="Y120" s="5"/>
    </row>
    <row r="121" spans="1:25" x14ac:dyDescent="0.2">
      <c r="A121" s="4"/>
      <c r="B121" s="13"/>
      <c r="C121" s="14"/>
      <c r="D121" s="23"/>
      <c r="E121" s="4"/>
      <c r="F121" s="21"/>
      <c r="G121" s="13"/>
      <c r="H121" s="17"/>
      <c r="I121" s="18"/>
      <c r="J121" s="18"/>
      <c r="K121" s="18"/>
      <c r="L121" s="18"/>
      <c r="M121" s="11"/>
      <c r="N121" s="4"/>
      <c r="O121" s="17"/>
      <c r="P121" s="17"/>
      <c r="Q121" s="11"/>
      <c r="R121" s="4"/>
      <c r="S121" s="11"/>
      <c r="T121" s="4"/>
      <c r="U121" s="12"/>
      <c r="V121" s="12"/>
      <c r="W121" s="5"/>
      <c r="X121" s="5"/>
      <c r="Y121" s="5"/>
    </row>
    <row r="122" spans="1:25" x14ac:dyDescent="0.2">
      <c r="A122" s="4"/>
      <c r="B122" s="13"/>
      <c r="C122" s="14"/>
      <c r="D122" s="23"/>
      <c r="E122" s="4"/>
      <c r="F122" s="23"/>
      <c r="G122" s="13"/>
      <c r="H122" s="17"/>
      <c r="I122" s="18"/>
      <c r="J122" s="18"/>
      <c r="K122" s="18"/>
      <c r="L122" s="18"/>
      <c r="M122" s="18"/>
      <c r="N122" s="4"/>
      <c r="O122" s="17"/>
      <c r="P122" s="17"/>
      <c r="Q122" s="18"/>
      <c r="R122" s="4"/>
      <c r="S122" s="11"/>
      <c r="T122" s="4"/>
      <c r="U122" s="12"/>
      <c r="V122" s="12"/>
      <c r="W122" s="5"/>
      <c r="X122" s="5"/>
      <c r="Y122" s="5"/>
    </row>
    <row r="123" spans="1:25" x14ac:dyDescent="0.2">
      <c r="A123" s="4"/>
      <c r="B123" s="13"/>
      <c r="C123" s="14"/>
      <c r="D123" s="23"/>
      <c r="E123" s="4"/>
      <c r="F123" s="21"/>
      <c r="G123" s="13"/>
      <c r="H123" s="17"/>
      <c r="I123" s="18"/>
      <c r="J123" s="18"/>
      <c r="K123" s="18"/>
      <c r="L123" s="18"/>
      <c r="M123" s="11"/>
      <c r="N123" s="4"/>
      <c r="O123" s="17"/>
      <c r="P123" s="17"/>
      <c r="Q123" s="11"/>
      <c r="R123" s="4"/>
      <c r="S123" s="11"/>
      <c r="T123" s="4"/>
      <c r="U123" s="12"/>
      <c r="V123" s="12"/>
      <c r="W123" s="5"/>
      <c r="X123" s="5"/>
      <c r="Y123" s="5"/>
    </row>
    <row r="124" spans="1:25" x14ac:dyDescent="0.2">
      <c r="A124" s="4"/>
      <c r="B124" s="13"/>
      <c r="C124" s="14"/>
      <c r="D124" s="23"/>
      <c r="E124" s="4"/>
      <c r="F124" s="23"/>
      <c r="G124" s="13"/>
      <c r="H124" s="17"/>
      <c r="I124" s="18"/>
      <c r="J124" s="18"/>
      <c r="K124" s="18"/>
      <c r="L124" s="18"/>
      <c r="M124" s="18"/>
      <c r="N124" s="4"/>
      <c r="O124" s="17"/>
      <c r="P124" s="17"/>
      <c r="Q124" s="18"/>
      <c r="R124" s="4"/>
      <c r="S124" s="11"/>
      <c r="T124" s="4"/>
      <c r="U124" s="12"/>
      <c r="V124" s="12"/>
      <c r="W124" s="5"/>
      <c r="X124" s="5"/>
      <c r="Y124" s="5"/>
    </row>
    <row r="125" spans="1:25" x14ac:dyDescent="0.2">
      <c r="A125" s="4"/>
      <c r="B125" s="13"/>
      <c r="C125" s="14"/>
      <c r="D125" s="23"/>
      <c r="E125" s="4"/>
      <c r="F125" s="21"/>
      <c r="G125" s="13"/>
      <c r="H125" s="17"/>
      <c r="I125" s="18"/>
      <c r="J125" s="18"/>
      <c r="K125" s="18"/>
      <c r="L125" s="18"/>
      <c r="M125" s="11"/>
      <c r="N125" s="4"/>
      <c r="O125" s="17"/>
      <c r="P125" s="17"/>
      <c r="Q125" s="11"/>
      <c r="R125" s="4"/>
      <c r="S125" s="11"/>
      <c r="T125" s="4"/>
      <c r="U125" s="12"/>
      <c r="V125" s="12"/>
      <c r="W125" s="5"/>
      <c r="X125" s="5"/>
      <c r="Y125" s="5"/>
    </row>
    <row r="126" spans="1:25" x14ac:dyDescent="0.2">
      <c r="A126" s="4"/>
      <c r="B126" s="13"/>
      <c r="C126" s="14"/>
      <c r="D126" s="23"/>
      <c r="E126" s="4"/>
      <c r="F126" s="23"/>
      <c r="G126" s="13"/>
      <c r="H126" s="17"/>
      <c r="I126" s="18"/>
      <c r="J126" s="18"/>
      <c r="K126" s="18"/>
      <c r="L126" s="18"/>
      <c r="M126" s="18"/>
      <c r="N126" s="4"/>
      <c r="O126" s="17"/>
      <c r="P126" s="17"/>
      <c r="Q126" s="18"/>
      <c r="R126" s="4"/>
      <c r="S126" s="11"/>
      <c r="T126" s="4"/>
      <c r="U126" s="12"/>
      <c r="V126" s="12"/>
      <c r="W126" s="5"/>
      <c r="X126" s="5"/>
      <c r="Y126" s="5"/>
    </row>
    <row r="127" spans="1:25" x14ac:dyDescent="0.2">
      <c r="A127" s="4"/>
      <c r="B127" s="13"/>
      <c r="C127" s="14"/>
      <c r="D127" s="23"/>
      <c r="E127" s="4"/>
      <c r="F127" s="21"/>
      <c r="G127" s="13"/>
      <c r="H127" s="17"/>
      <c r="I127" s="18"/>
      <c r="J127" s="18"/>
      <c r="K127" s="18"/>
      <c r="L127" s="18"/>
      <c r="M127" s="11"/>
      <c r="N127" s="4"/>
      <c r="O127" s="17"/>
      <c r="P127" s="17"/>
      <c r="Q127" s="11"/>
      <c r="R127" s="4"/>
      <c r="S127" s="11"/>
      <c r="T127" s="4"/>
      <c r="U127" s="12"/>
      <c r="V127" s="12"/>
      <c r="W127" s="5"/>
      <c r="X127" s="5"/>
      <c r="Y127" s="5"/>
    </row>
    <row r="128" spans="1:25" x14ac:dyDescent="0.2">
      <c r="A128" s="4"/>
      <c r="B128" s="13"/>
      <c r="C128" s="14"/>
      <c r="D128" s="23"/>
      <c r="E128" s="4"/>
      <c r="F128" s="23"/>
      <c r="G128" s="13"/>
      <c r="H128" s="17"/>
      <c r="I128" s="18"/>
      <c r="J128" s="18"/>
      <c r="K128" s="18"/>
      <c r="L128" s="18"/>
      <c r="M128" s="18"/>
      <c r="N128" s="4"/>
      <c r="O128" s="17"/>
      <c r="P128" s="17"/>
      <c r="Q128" s="18"/>
      <c r="R128" s="4"/>
      <c r="S128" s="11"/>
      <c r="T128" s="4"/>
      <c r="U128" s="12"/>
      <c r="V128" s="12"/>
      <c r="W128" s="5"/>
      <c r="X128" s="5"/>
      <c r="Y128" s="5"/>
    </row>
    <row r="129" spans="1:25" x14ac:dyDescent="0.2">
      <c r="A129" s="4"/>
      <c r="B129" s="13"/>
      <c r="C129" s="14"/>
      <c r="D129" s="23"/>
      <c r="E129" s="4"/>
      <c r="F129" s="21"/>
      <c r="G129" s="13"/>
      <c r="H129" s="17"/>
      <c r="I129" s="18"/>
      <c r="J129" s="18"/>
      <c r="K129" s="18"/>
      <c r="L129" s="18"/>
      <c r="M129" s="11"/>
      <c r="N129" s="4"/>
      <c r="O129" s="17"/>
      <c r="P129" s="17"/>
      <c r="Q129" s="11"/>
      <c r="R129" s="4"/>
      <c r="S129" s="11"/>
      <c r="T129" s="4"/>
      <c r="U129" s="12"/>
      <c r="V129" s="12"/>
      <c r="W129" s="5"/>
      <c r="X129" s="5"/>
      <c r="Y129" s="5"/>
    </row>
    <row r="130" spans="1:25" x14ac:dyDescent="0.2">
      <c r="A130" s="4"/>
      <c r="B130" s="13"/>
      <c r="C130" s="14"/>
      <c r="D130" s="23"/>
      <c r="E130" s="4"/>
      <c r="F130" s="23"/>
      <c r="G130" s="13"/>
      <c r="H130" s="17"/>
      <c r="I130" s="18"/>
      <c r="J130" s="18"/>
      <c r="K130" s="18"/>
      <c r="L130" s="18"/>
      <c r="M130" s="18"/>
      <c r="N130" s="4"/>
      <c r="O130" s="17"/>
      <c r="P130" s="17"/>
      <c r="Q130" s="18"/>
      <c r="R130" s="4"/>
      <c r="S130" s="11"/>
      <c r="T130" s="4"/>
      <c r="U130" s="12"/>
      <c r="V130" s="12"/>
      <c r="W130" s="5"/>
      <c r="X130" s="5"/>
      <c r="Y130" s="5"/>
    </row>
    <row r="131" spans="1:25" x14ac:dyDescent="0.2">
      <c r="A131" s="4"/>
      <c r="B131" s="13"/>
      <c r="C131" s="14"/>
      <c r="D131" s="23"/>
      <c r="E131" s="4"/>
      <c r="F131" s="21"/>
      <c r="G131" s="13"/>
      <c r="H131" s="17"/>
      <c r="I131" s="18"/>
      <c r="J131" s="18"/>
      <c r="K131" s="18"/>
      <c r="L131" s="18"/>
      <c r="M131" s="11"/>
      <c r="N131" s="4"/>
      <c r="O131" s="17"/>
      <c r="P131" s="17"/>
      <c r="Q131" s="11"/>
      <c r="R131" s="4"/>
      <c r="S131" s="11"/>
      <c r="T131" s="4"/>
      <c r="U131" s="12"/>
      <c r="V131" s="12"/>
      <c r="W131" s="5"/>
      <c r="X131" s="5"/>
      <c r="Y131" s="5"/>
    </row>
    <row r="132" spans="1:25" x14ac:dyDescent="0.2">
      <c r="A132" s="4"/>
      <c r="B132" s="13"/>
      <c r="C132" s="14"/>
      <c r="D132" s="23"/>
      <c r="E132" s="4"/>
      <c r="F132" s="23"/>
      <c r="G132" s="13"/>
      <c r="H132" s="17"/>
      <c r="I132" s="18"/>
      <c r="J132" s="18"/>
      <c r="K132" s="18"/>
      <c r="L132" s="18"/>
      <c r="M132" s="18"/>
      <c r="N132" s="4"/>
      <c r="O132" s="17"/>
      <c r="P132" s="17"/>
      <c r="Q132" s="18"/>
      <c r="R132" s="4"/>
      <c r="S132" s="11"/>
      <c r="T132" s="4"/>
      <c r="U132" s="12"/>
      <c r="V132" s="12"/>
      <c r="W132" s="5"/>
      <c r="X132" s="5"/>
      <c r="Y132" s="5"/>
    </row>
    <row r="133" spans="1:25" x14ac:dyDescent="0.2">
      <c r="A133" s="4"/>
      <c r="B133" s="13"/>
      <c r="C133" s="14"/>
      <c r="D133" s="23"/>
      <c r="E133" s="4"/>
      <c r="F133" s="21"/>
      <c r="G133" s="13"/>
      <c r="H133" s="17"/>
      <c r="I133" s="18"/>
      <c r="J133" s="18"/>
      <c r="K133" s="18"/>
      <c r="L133" s="18"/>
      <c r="M133" s="11"/>
      <c r="N133" s="4"/>
      <c r="O133" s="17"/>
      <c r="P133" s="17"/>
      <c r="Q133" s="11"/>
      <c r="R133" s="4"/>
      <c r="S133" s="11"/>
      <c r="T133" s="4"/>
      <c r="U133" s="12"/>
      <c r="V133" s="12"/>
      <c r="W133" s="5"/>
      <c r="X133" s="5"/>
      <c r="Y133" s="5"/>
    </row>
    <row r="134" spans="1:25" x14ac:dyDescent="0.2">
      <c r="A134" s="4"/>
      <c r="B134" s="13"/>
      <c r="C134" s="14"/>
      <c r="D134" s="23"/>
      <c r="E134" s="4"/>
      <c r="F134" s="23"/>
      <c r="G134" s="13"/>
      <c r="H134" s="17"/>
      <c r="I134" s="18"/>
      <c r="J134" s="18"/>
      <c r="K134" s="18"/>
      <c r="L134" s="18"/>
      <c r="M134" s="18"/>
      <c r="N134" s="4"/>
      <c r="O134" s="17"/>
      <c r="P134" s="17"/>
      <c r="Q134" s="18"/>
      <c r="R134" s="4"/>
      <c r="S134" s="11"/>
      <c r="T134" s="4"/>
      <c r="U134" s="12"/>
      <c r="V134" s="12"/>
      <c r="W134" s="5"/>
      <c r="X134" s="5"/>
      <c r="Y134" s="5"/>
    </row>
    <row r="135" spans="1:25" x14ac:dyDescent="0.2">
      <c r="A135" s="4"/>
      <c r="B135" s="13"/>
      <c r="C135" s="14"/>
      <c r="D135" s="23"/>
      <c r="E135" s="4"/>
      <c r="F135" s="21"/>
      <c r="G135" s="13"/>
      <c r="H135" s="17"/>
      <c r="I135" s="18"/>
      <c r="J135" s="18"/>
      <c r="K135" s="18"/>
      <c r="L135" s="18"/>
      <c r="M135" s="11"/>
      <c r="N135" s="4"/>
      <c r="O135" s="17"/>
      <c r="P135" s="17"/>
      <c r="Q135" s="11"/>
      <c r="R135" s="4"/>
      <c r="S135" s="11"/>
      <c r="T135" s="4"/>
      <c r="U135" s="12"/>
      <c r="V135" s="12"/>
      <c r="W135" s="5"/>
      <c r="X135" s="5"/>
      <c r="Y135" s="5"/>
    </row>
    <row r="136" spans="1:25" x14ac:dyDescent="0.2">
      <c r="A136" s="4"/>
      <c r="B136" s="13"/>
      <c r="C136" s="14"/>
      <c r="D136" s="23"/>
      <c r="E136" s="4"/>
      <c r="F136" s="23"/>
      <c r="G136" s="13"/>
      <c r="H136" s="17"/>
      <c r="I136" s="18"/>
      <c r="J136" s="18"/>
      <c r="K136" s="18"/>
      <c r="L136" s="18"/>
      <c r="M136" s="18"/>
      <c r="N136" s="4"/>
      <c r="O136" s="17"/>
      <c r="P136" s="17"/>
      <c r="Q136" s="18"/>
      <c r="R136" s="4"/>
      <c r="S136" s="11"/>
      <c r="T136" s="4"/>
      <c r="U136" s="12"/>
      <c r="V136" s="12"/>
      <c r="W136" s="5"/>
      <c r="X136" s="5"/>
      <c r="Y136" s="5"/>
    </row>
    <row r="137" spans="1:25" x14ac:dyDescent="0.2">
      <c r="A137" s="4"/>
      <c r="B137" s="13"/>
      <c r="C137" s="14"/>
      <c r="D137" s="23"/>
      <c r="E137" s="4"/>
      <c r="F137" s="21"/>
      <c r="G137" s="13"/>
      <c r="H137" s="17"/>
      <c r="I137" s="18"/>
      <c r="J137" s="18"/>
      <c r="K137" s="18"/>
      <c r="L137" s="18"/>
      <c r="M137" s="11"/>
      <c r="N137" s="4"/>
      <c r="O137" s="17"/>
      <c r="P137" s="17"/>
      <c r="Q137" s="11"/>
      <c r="R137" s="4"/>
      <c r="S137" s="11"/>
      <c r="T137" s="4"/>
      <c r="U137" s="12"/>
      <c r="V137" s="12"/>
      <c r="W137" s="5"/>
      <c r="X137" s="5"/>
      <c r="Y137" s="5"/>
    </row>
    <row r="138" spans="1:25" x14ac:dyDescent="0.2">
      <c r="A138" s="4"/>
      <c r="B138" s="13"/>
      <c r="C138" s="14"/>
      <c r="D138" s="23"/>
      <c r="E138" s="4"/>
      <c r="F138" s="23"/>
      <c r="G138" s="13"/>
      <c r="H138" s="17"/>
      <c r="I138" s="18"/>
      <c r="J138" s="18"/>
      <c r="K138" s="18"/>
      <c r="L138" s="18"/>
      <c r="M138" s="18"/>
      <c r="N138" s="4"/>
      <c r="O138" s="17"/>
      <c r="P138" s="17"/>
      <c r="Q138" s="18"/>
      <c r="R138" s="4"/>
      <c r="S138" s="11"/>
      <c r="T138" s="4"/>
      <c r="U138" s="12"/>
      <c r="V138" s="12"/>
      <c r="W138" s="5"/>
      <c r="X138" s="5"/>
      <c r="Y138" s="5"/>
    </row>
    <row r="139" spans="1:25" x14ac:dyDescent="0.2">
      <c r="A139" s="4"/>
      <c r="B139" s="13"/>
      <c r="C139" s="14"/>
      <c r="D139" s="23"/>
      <c r="E139" s="4"/>
      <c r="F139" s="21"/>
      <c r="G139" s="13"/>
      <c r="H139" s="17"/>
      <c r="I139" s="18"/>
      <c r="J139" s="18"/>
      <c r="K139" s="18"/>
      <c r="L139" s="18"/>
      <c r="M139" s="11"/>
      <c r="N139" s="4"/>
      <c r="O139" s="17"/>
      <c r="P139" s="17"/>
      <c r="Q139" s="11"/>
      <c r="R139" s="4"/>
      <c r="S139" s="11"/>
      <c r="T139" s="4"/>
      <c r="U139" s="12"/>
      <c r="V139" s="12"/>
      <c r="W139" s="5"/>
      <c r="X139" s="5"/>
      <c r="Y139" s="5"/>
    </row>
    <row r="140" spans="1:25" x14ac:dyDescent="0.2">
      <c r="A140" s="4"/>
      <c r="B140" s="13"/>
      <c r="C140" s="14"/>
      <c r="D140" s="23"/>
      <c r="E140" s="4"/>
      <c r="F140" s="23"/>
      <c r="G140" s="13"/>
      <c r="H140" s="17"/>
      <c r="I140" s="18"/>
      <c r="J140" s="18"/>
      <c r="K140" s="18"/>
      <c r="L140" s="18"/>
      <c r="M140" s="18"/>
      <c r="N140" s="4"/>
      <c r="O140" s="17"/>
      <c r="P140" s="17"/>
      <c r="Q140" s="18"/>
      <c r="R140" s="4"/>
      <c r="S140" s="11"/>
      <c r="T140" s="4"/>
      <c r="U140" s="12"/>
      <c r="V140" s="12"/>
      <c r="W140" s="5"/>
      <c r="X140" s="5"/>
      <c r="Y140" s="5"/>
    </row>
    <row r="141" spans="1:25" x14ac:dyDescent="0.2">
      <c r="A141" s="4"/>
      <c r="B141" s="13"/>
      <c r="C141" s="14"/>
      <c r="D141" s="23"/>
      <c r="E141" s="4"/>
      <c r="F141" s="21"/>
      <c r="G141" s="13"/>
      <c r="H141" s="17"/>
      <c r="I141" s="18"/>
      <c r="J141" s="18"/>
      <c r="K141" s="18"/>
      <c r="L141" s="18"/>
      <c r="M141" s="11"/>
      <c r="N141" s="4"/>
      <c r="O141" s="17"/>
      <c r="P141" s="17"/>
      <c r="Q141" s="11"/>
      <c r="R141" s="4"/>
      <c r="S141" s="11"/>
      <c r="T141" s="4"/>
      <c r="U141" s="12"/>
      <c r="V141" s="12"/>
      <c r="W141" s="5"/>
      <c r="X141" s="5"/>
      <c r="Y141" s="5"/>
    </row>
    <row r="142" spans="1:25" x14ac:dyDescent="0.2">
      <c r="A142" s="4"/>
      <c r="B142" s="13"/>
      <c r="C142" s="14"/>
      <c r="D142" s="23"/>
      <c r="E142" s="4"/>
      <c r="F142" s="23"/>
      <c r="G142" s="13"/>
      <c r="H142" s="17"/>
      <c r="I142" s="18"/>
      <c r="J142" s="18"/>
      <c r="K142" s="18"/>
      <c r="L142" s="18"/>
      <c r="M142" s="18"/>
      <c r="N142" s="4"/>
      <c r="O142" s="17"/>
      <c r="P142" s="17"/>
      <c r="Q142" s="18"/>
      <c r="R142" s="4"/>
      <c r="S142" s="11"/>
      <c r="T142" s="4"/>
      <c r="U142" s="12"/>
      <c r="V142" s="12"/>
      <c r="W142" s="5"/>
      <c r="X142" s="5"/>
      <c r="Y142" s="5"/>
    </row>
    <row r="143" spans="1:25" x14ac:dyDescent="0.2">
      <c r="A143" s="4"/>
      <c r="B143" s="13"/>
      <c r="C143" s="14"/>
      <c r="D143" s="23"/>
      <c r="E143" s="4"/>
      <c r="F143" s="21"/>
      <c r="G143" s="13"/>
      <c r="H143" s="17"/>
      <c r="I143" s="18"/>
      <c r="J143" s="18"/>
      <c r="K143" s="18"/>
      <c r="L143" s="18"/>
      <c r="M143" s="11"/>
      <c r="N143" s="4"/>
      <c r="O143" s="17"/>
      <c r="P143" s="17"/>
      <c r="Q143" s="11"/>
      <c r="R143" s="4"/>
      <c r="S143" s="11"/>
      <c r="T143" s="4"/>
      <c r="U143" s="12"/>
      <c r="V143" s="12"/>
      <c r="W143" s="5"/>
      <c r="X143" s="5"/>
      <c r="Y143" s="5"/>
    </row>
    <row r="144" spans="1:25" x14ac:dyDescent="0.2">
      <c r="A144" s="4"/>
      <c r="B144" s="13"/>
      <c r="C144" s="14"/>
      <c r="D144" s="23"/>
      <c r="E144" s="4"/>
      <c r="F144" s="23"/>
      <c r="G144" s="13"/>
      <c r="H144" s="17"/>
      <c r="I144" s="18"/>
      <c r="J144" s="18"/>
      <c r="K144" s="18"/>
      <c r="L144" s="18"/>
      <c r="M144" s="18"/>
      <c r="N144" s="4"/>
      <c r="O144" s="17"/>
      <c r="P144" s="17"/>
      <c r="Q144" s="18"/>
      <c r="R144" s="4"/>
      <c r="S144" s="11"/>
      <c r="T144" s="4"/>
      <c r="U144" s="12"/>
      <c r="V144" s="12"/>
      <c r="W144" s="5"/>
      <c r="X144" s="5"/>
      <c r="Y144" s="5"/>
    </row>
    <row r="145" spans="1:25" x14ac:dyDescent="0.2">
      <c r="A145" s="4"/>
      <c r="B145" s="13"/>
      <c r="C145" s="14"/>
      <c r="D145" s="23"/>
      <c r="E145" s="4"/>
      <c r="F145" s="21"/>
      <c r="G145" s="13"/>
      <c r="H145" s="17"/>
      <c r="I145" s="18"/>
      <c r="J145" s="18"/>
      <c r="K145" s="18"/>
      <c r="L145" s="18"/>
      <c r="M145" s="11"/>
      <c r="N145" s="4"/>
      <c r="O145" s="17"/>
      <c r="P145" s="17"/>
      <c r="Q145" s="11"/>
      <c r="R145" s="4"/>
      <c r="S145" s="11"/>
      <c r="T145" s="4"/>
      <c r="U145" s="12"/>
      <c r="V145" s="12"/>
      <c r="W145" s="5"/>
      <c r="X145" s="5"/>
      <c r="Y145" s="5"/>
    </row>
    <row r="146" spans="1:25" x14ac:dyDescent="0.2">
      <c r="A146" s="4"/>
      <c r="B146" s="13"/>
      <c r="C146" s="14"/>
      <c r="D146" s="23"/>
      <c r="E146" s="4"/>
      <c r="F146" s="23"/>
      <c r="G146" s="13"/>
      <c r="H146" s="17"/>
      <c r="I146" s="18"/>
      <c r="J146" s="18"/>
      <c r="K146" s="18"/>
      <c r="L146" s="18"/>
      <c r="M146" s="18"/>
      <c r="N146" s="4"/>
      <c r="O146" s="17"/>
      <c r="P146" s="17"/>
      <c r="Q146" s="18"/>
      <c r="R146" s="4"/>
      <c r="S146" s="11"/>
      <c r="T146" s="4"/>
      <c r="U146" s="12"/>
      <c r="V146" s="12"/>
      <c r="W146" s="5"/>
      <c r="X146" s="5"/>
      <c r="Y146" s="5"/>
    </row>
    <row r="147" spans="1:25" x14ac:dyDescent="0.2">
      <c r="A147" s="4"/>
      <c r="B147" s="13"/>
      <c r="C147" s="14"/>
      <c r="D147" s="23"/>
      <c r="E147" s="4"/>
      <c r="F147" s="21"/>
      <c r="G147" s="13"/>
      <c r="H147" s="17"/>
      <c r="I147" s="18"/>
      <c r="J147" s="18"/>
      <c r="K147" s="18"/>
      <c r="L147" s="18"/>
      <c r="M147" s="11"/>
      <c r="N147" s="4"/>
      <c r="O147" s="17"/>
      <c r="P147" s="17"/>
      <c r="Q147" s="11"/>
      <c r="R147" s="4"/>
      <c r="S147" s="11"/>
      <c r="T147" s="4"/>
      <c r="U147" s="12"/>
      <c r="V147" s="12"/>
      <c r="W147" s="5"/>
      <c r="X147" s="5"/>
      <c r="Y147" s="5"/>
    </row>
    <row r="148" spans="1:25" x14ac:dyDescent="0.2">
      <c r="A148" s="4"/>
      <c r="B148" s="13"/>
      <c r="C148" s="14"/>
      <c r="D148" s="23"/>
      <c r="E148" s="4"/>
      <c r="F148" s="23"/>
      <c r="G148" s="13"/>
      <c r="H148" s="17"/>
      <c r="I148" s="18"/>
      <c r="J148" s="18"/>
      <c r="K148" s="18"/>
      <c r="L148" s="18"/>
      <c r="M148" s="18"/>
      <c r="N148" s="4"/>
      <c r="O148" s="17"/>
      <c r="P148" s="17"/>
      <c r="Q148" s="18"/>
      <c r="R148" s="4"/>
      <c r="S148" s="11"/>
      <c r="T148" s="4"/>
      <c r="U148" s="12"/>
      <c r="V148" s="12"/>
      <c r="W148" s="5"/>
      <c r="X148" s="5"/>
      <c r="Y148" s="5"/>
    </row>
    <row r="149" spans="1:25" x14ac:dyDescent="0.2">
      <c r="A149" s="4"/>
      <c r="B149" s="13"/>
      <c r="C149" s="14"/>
      <c r="D149" s="23"/>
      <c r="E149" s="4"/>
      <c r="F149" s="21"/>
      <c r="G149" s="13"/>
      <c r="H149" s="17"/>
      <c r="I149" s="18"/>
      <c r="J149" s="18"/>
      <c r="K149" s="18"/>
      <c r="L149" s="18"/>
      <c r="M149" s="11"/>
      <c r="N149" s="4"/>
      <c r="O149" s="17"/>
      <c r="P149" s="17"/>
      <c r="Q149" s="11"/>
      <c r="R149" s="4"/>
      <c r="S149" s="11"/>
      <c r="T149" s="4"/>
      <c r="U149" s="12"/>
      <c r="V149" s="12"/>
      <c r="W149" s="5"/>
      <c r="X149" s="5"/>
      <c r="Y149" s="5"/>
    </row>
    <row r="150" spans="1:25" x14ac:dyDescent="0.2">
      <c r="A150" s="4"/>
      <c r="B150" s="13"/>
      <c r="C150" s="14"/>
      <c r="D150" s="23"/>
      <c r="E150" s="4"/>
      <c r="F150" s="23"/>
      <c r="G150" s="13"/>
      <c r="H150" s="17"/>
      <c r="I150" s="18"/>
      <c r="J150" s="18"/>
      <c r="K150" s="18"/>
      <c r="L150" s="18"/>
      <c r="M150" s="18"/>
      <c r="N150" s="4"/>
      <c r="O150" s="17"/>
      <c r="P150" s="17"/>
      <c r="Q150" s="18"/>
      <c r="R150" s="4"/>
      <c r="S150" s="11"/>
      <c r="T150" s="4"/>
      <c r="U150" s="12"/>
      <c r="V150" s="12"/>
      <c r="W150" s="5"/>
      <c r="X150" s="5"/>
      <c r="Y150" s="5"/>
    </row>
    <row r="151" spans="1:25" x14ac:dyDescent="0.2">
      <c r="A151" s="4"/>
      <c r="B151" s="13"/>
      <c r="C151" s="14"/>
      <c r="D151" s="23"/>
      <c r="E151" s="4"/>
      <c r="F151" s="21"/>
      <c r="G151" s="13"/>
      <c r="H151" s="17"/>
      <c r="I151" s="18"/>
      <c r="J151" s="18"/>
      <c r="K151" s="18"/>
      <c r="L151" s="18"/>
      <c r="M151" s="11"/>
      <c r="N151" s="4"/>
      <c r="O151" s="17"/>
      <c r="P151" s="17"/>
      <c r="Q151" s="11"/>
      <c r="R151" s="4"/>
      <c r="S151" s="11"/>
      <c r="T151" s="4"/>
      <c r="U151" s="12"/>
      <c r="V151" s="12"/>
      <c r="W151" s="5"/>
      <c r="X151" s="5"/>
      <c r="Y151" s="5"/>
    </row>
    <row r="152" spans="1:25" x14ac:dyDescent="0.2">
      <c r="A152" s="4"/>
      <c r="B152" s="13"/>
      <c r="C152" s="14"/>
      <c r="D152" s="23"/>
      <c r="E152" s="4"/>
      <c r="F152" s="23"/>
      <c r="G152" s="13"/>
      <c r="H152" s="17"/>
      <c r="I152" s="18"/>
      <c r="J152" s="18"/>
      <c r="K152" s="18"/>
      <c r="L152" s="18"/>
      <c r="M152" s="18"/>
      <c r="N152" s="4"/>
      <c r="O152" s="17"/>
      <c r="P152" s="17"/>
      <c r="Q152" s="18"/>
      <c r="R152" s="4"/>
      <c r="S152" s="11"/>
      <c r="T152" s="4"/>
      <c r="U152" s="12"/>
      <c r="V152" s="12"/>
      <c r="W152" s="5"/>
      <c r="X152" s="5"/>
      <c r="Y152" s="5"/>
    </row>
    <row r="153" spans="1:25" x14ac:dyDescent="0.2">
      <c r="A153" s="4"/>
      <c r="B153" s="13"/>
      <c r="C153" s="14"/>
      <c r="D153" s="52"/>
      <c r="E153" s="4"/>
      <c r="F153" s="13"/>
      <c r="G153" s="4"/>
      <c r="H153" s="17"/>
      <c r="I153" s="18"/>
      <c r="J153" s="18"/>
      <c r="K153" s="18"/>
      <c r="L153" s="18"/>
      <c r="M153" s="11"/>
      <c r="N153" s="4"/>
      <c r="O153" s="13"/>
      <c r="P153" s="13"/>
      <c r="Q153" s="11"/>
      <c r="R153" s="4"/>
      <c r="S153" s="11"/>
      <c r="T153" s="4"/>
      <c r="U153" s="4"/>
      <c r="V153" s="4"/>
      <c r="W153" s="5"/>
      <c r="X153" s="5"/>
      <c r="Y153" s="5"/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5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5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5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</sheetData>
  <mergeCells count="9">
    <mergeCell ref="F3:Q3"/>
    <mergeCell ref="A7:C9"/>
    <mergeCell ref="A5:C5"/>
    <mergeCell ref="A1:Q1"/>
    <mergeCell ref="F7:F9"/>
    <mergeCell ref="G7:G9"/>
    <mergeCell ref="H7:H9"/>
    <mergeCell ref="D5:J5"/>
    <mergeCell ref="F4:Q4"/>
  </mergeCells>
  <pageMargins left="0.25" right="0.25" top="0.75" bottom="0.75" header="0.3" footer="0.3"/>
  <pageSetup paperSize="9" scale="7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Form-blank</vt:lpstr>
      <vt:lpstr>Form-formulas</vt:lpstr>
      <vt:lpstr>Example</vt:lpstr>
      <vt:lpstr>Example-Detailed</vt:lpstr>
      <vt:lpstr>'Form-formulas'!Print_Area</vt:lpstr>
      <vt:lpstr>'Form-formulas'!Print_Titles</vt:lpstr>
    </vt:vector>
  </TitlesOfParts>
  <Company>CCCSD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xxxx - Cut Sheet</dc:title>
  <dc:creator/>
  <cp:lastModifiedBy>Dana Lawson</cp:lastModifiedBy>
  <cp:lastPrinted>2020-05-11T17:33:57Z</cp:lastPrinted>
  <dcterms:created xsi:type="dcterms:W3CDTF">2010-07-29T15:37:32Z</dcterms:created>
  <dcterms:modified xsi:type="dcterms:W3CDTF">2023-06-22T18:01:26Z</dcterms:modified>
  <cp:category>Form</cp:category>
</cp:coreProperties>
</file>